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GuV_EN" sheetId="1" r:id="rId1"/>
    <sheet name="GuV_D" sheetId="2" r:id="rId2"/>
    <sheet name="Tabelle2" sheetId="3" r:id="rId3"/>
    <sheet name="Tabelle3" sheetId="4" r:id="rId4"/>
  </sheets>
  <externalReferences>
    <externalReference r:id="rId7"/>
  </externalReferences>
  <definedNames>
    <definedName name="_xlnm.Print_Area" localSheetId="1">'GuV_D'!$A$1:$X$58</definedName>
  </definedNames>
  <calcPr fullCalcOnLoad="1"/>
</workbook>
</file>

<file path=xl/sharedStrings.xml><?xml version="1.0" encoding="utf-8"?>
<sst xmlns="http://schemas.openxmlformats.org/spreadsheetml/2006/main" count="107" uniqueCount="75">
  <si>
    <t>Carl Zeiss Meditec AG</t>
  </si>
  <si>
    <t>Consolidated statement of comprehensive income (IFRS) for the period from 1 October 2010 to 30 September 2011</t>
  </si>
  <si>
    <t>Financial year 2009/2010</t>
  </si>
  <si>
    <t>Note</t>
  </si>
  <si>
    <t>1 October 2010 - 
30 September 2011</t>
  </si>
  <si>
    <t>1 October 2009 - 
30 September 2010</t>
  </si>
  <si>
    <t>Revenue</t>
  </si>
  <si>
    <t/>
  </si>
  <si>
    <t>Cost of goods sold</t>
  </si>
  <si>
    <t xml:space="preserve">  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</si>
  <si>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</si>
  <si>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</si>
  <si>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</si>
  <si>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</si>
  <si>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</si>
  <si>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</si>
  <si>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</si>
  <si>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</si>
  <si>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</si>
  <si>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 xml:space="preserve"> 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</si>
  <si>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</si>
  <si>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</si>
  <si>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</si>
  <si>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</si>
  <si>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</si>
  <si>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</si>
  <si>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</si>
  <si>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</si>
  <si>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</si>
  <si>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</si>
  <si>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</si>
  <si>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</si>
  <si>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audited consolidated financial statements.</t>
  </si>
  <si>
    <t>Konzerngewinn- und Verlustrechnung (IFRS) 1. Oktober 2010 bis 30. September 2011</t>
  </si>
  <si>
    <t>Geschäftsjahr 2010/2011</t>
  </si>
  <si>
    <t>Geschäftsjahr 2009/2010</t>
  </si>
  <si>
    <t>Anhang</t>
  </si>
  <si>
    <t>1. Oktober 2010 - 
30. September 2011</t>
  </si>
  <si>
    <t>1. Oktober 2009 - 
30. September 2010</t>
  </si>
  <si>
    <t>€ Tsd.</t>
  </si>
  <si>
    <t>Umsatzerlöse</t>
  </si>
  <si>
    <t>(2q) (4)</t>
  </si>
  <si>
    <t xml:space="preserve">Umsatzkosten </t>
  </si>
  <si>
    <t>Bruttoergebnis vom Umsatz</t>
  </si>
  <si>
    <t>Vertriebs- und Marketingkosten</t>
  </si>
  <si>
    <t>Allgemeine und Verwaltungskosten</t>
  </si>
  <si>
    <t>Forschungs- und Entwicklungskosten</t>
  </si>
  <si>
    <t>(34)</t>
  </si>
  <si>
    <t>Sonstige Erträge</t>
  </si>
  <si>
    <t>(5)</t>
  </si>
  <si>
    <t>Sonstige Aufwendungen</t>
  </si>
  <si>
    <t>(6)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</si>
  <si>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</si>
  <si>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</si>
  <si>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</si>
  <si>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</si>
  <si>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>Ergebnis vor Zinsen und Ertragsteuern</t>
  </si>
  <si>
    <t>Ergebnis aus at-equity bewerteten Finanzanlagen</t>
  </si>
  <si>
    <t>(8) (15)</t>
  </si>
  <si>
    <t>Zinserträge</t>
  </si>
  <si>
    <t>(8)</t>
  </si>
  <si>
    <t>Zinsaufwendungen</t>
  </si>
  <si>
    <t>(2d) (8)</t>
  </si>
  <si>
    <t>Sonstiges Finanzergebnis</t>
  </si>
  <si>
    <t>Ergebnis vor Ertragsteuern</t>
  </si>
  <si>
    <t>Ertragsteueraufwand</t>
  </si>
  <si>
    <t>(9)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</si>
  <si>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</si>
  <si>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</si>
  <si>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</si>
  <si>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</si>
  <si>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</si>
  <si>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(2s) (10)</t>
  </si>
  <si>
    <t>Der nachfolgende Konzernanhang ist integraler Bestandteil des geprüften Konzernabschlusses.</t>
  </si>
  <si>
    <t>Financial year 2010/2011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</si>
</sst>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_);\(#,##0\);&quot;-    &quot;"/>
    <numFmt numFmtId="166" formatCode="0.0"/>
    <numFmt numFmtId="167" formatCode="0.0%"/>
    <numFmt numFmtId="168" formatCode="#,##0.0000_);\(#,##0.0000\);&quot;-    &quot;"/>
    <numFmt numFmtId="169" formatCode="#,##0.000_);\(#,##0.000\);&quot;-    &quot;"/>
    <numFmt numFmtId="170" formatCode="_([$€]* #,##0.00_);_([$€]* \(#,##0.00\);_([$€]* &quot;-&quot;??_);_(@_)"/>
  </numFmts>
  <fonts count="40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>
        <color indexed="9"/>
      </bottom>
    </border>
    <border>
      <left style="hair"/>
      <right/>
      <top style="hair"/>
      <bottom style="thin">
        <color indexed="9"/>
      </bottom>
    </border>
    <border>
      <left/>
      <right style="hair"/>
      <top style="hair"/>
      <bottom style="thin">
        <color indexed="9"/>
      </bottom>
    </border>
    <border>
      <left/>
      <right/>
      <top/>
      <bottom style="thin">
        <color indexed="9"/>
      </bottom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double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43" fontId="3" fillId="0" borderId="0" applyFont="0" applyFill="0" applyBorder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24" borderId="0" xfId="0" applyFont="1" applyFill="1" applyAlignment="1">
      <alignment/>
    </xf>
    <xf numFmtId="49" fontId="2" fillId="24" borderId="0" xfId="0" applyNumberFormat="1" applyFont="1" applyFill="1" applyBorder="1" applyAlignment="1">
      <alignment horizontal="center"/>
    </xf>
    <xf numFmtId="165" fontId="1" fillId="24" borderId="0" xfId="42" applyNumberFormat="1" applyFont="1" applyFill="1" applyAlignment="1">
      <alignment/>
    </xf>
    <xf numFmtId="0" fontId="4" fillId="24" borderId="0" xfId="0" applyFont="1" applyFill="1" applyAlignment="1">
      <alignment/>
    </xf>
    <xf numFmtId="165" fontId="1" fillId="24" borderId="0" xfId="42" applyNumberFormat="1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165" fontId="5" fillId="24" borderId="0" xfId="42" applyNumberFormat="1" applyFont="1" applyFill="1" applyAlignment="1">
      <alignment horizontal="centerContinuous"/>
    </xf>
    <xf numFmtId="0" fontId="8" fillId="24" borderId="0" xfId="0" applyFont="1" applyFill="1" applyAlignment="1">
      <alignment horizontal="centerContinuous"/>
    </xf>
    <xf numFmtId="0" fontId="5" fillId="24" borderId="0" xfId="0" applyFont="1" applyFill="1" applyAlignment="1">
      <alignment horizontal="centerContinuous"/>
    </xf>
    <xf numFmtId="49" fontId="9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49" fontId="10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 vertical="top" wrapText="1"/>
    </xf>
    <xf numFmtId="0" fontId="5" fillId="24" borderId="10" xfId="0" applyFont="1" applyFill="1" applyBorder="1" applyAlignment="1">
      <alignment horizontal="center" wrapText="1"/>
    </xf>
    <xf numFmtId="49" fontId="11" fillId="24" borderId="0" xfId="0" applyNumberFormat="1" applyFont="1" applyFill="1" applyBorder="1" applyAlignment="1">
      <alignment horizontal="center" vertical="top" wrapText="1"/>
    </xf>
    <xf numFmtId="0" fontId="7" fillId="24" borderId="0" xfId="0" applyFont="1" applyFill="1" applyAlignment="1">
      <alignment vertical="top" wrapText="1"/>
    </xf>
    <xf numFmtId="49" fontId="10" fillId="24" borderId="0" xfId="42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49" fontId="12" fillId="24" borderId="0" xfId="0" applyNumberFormat="1" applyFont="1" applyFill="1" applyBorder="1" applyAlignment="1">
      <alignment horizontal="center"/>
    </xf>
    <xf numFmtId="165" fontId="8" fillId="24" borderId="0" xfId="42" applyNumberFormat="1" applyFont="1" applyFill="1" applyBorder="1" applyAlignment="1">
      <alignment horizontal="center"/>
    </xf>
    <xf numFmtId="0" fontId="13" fillId="24" borderId="0" xfId="0" applyFont="1" applyFill="1" applyAlignment="1">
      <alignment horizontal="center"/>
    </xf>
    <xf numFmtId="165" fontId="8" fillId="24" borderId="0" xfId="42" applyNumberFormat="1" applyFont="1" applyFill="1" applyAlignment="1">
      <alignment/>
    </xf>
    <xf numFmtId="165" fontId="5" fillId="24" borderId="0" xfId="42" applyNumberFormat="1" applyFont="1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165" fontId="5" fillId="24" borderId="0" xfId="42" applyNumberFormat="1" applyFont="1" applyFill="1" applyBorder="1" applyAlignment="1">
      <alignment horizontal="center"/>
    </xf>
    <xf numFmtId="0" fontId="14" fillId="24" borderId="12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5" borderId="17" xfId="0" applyFont="1" applyFill="1" applyBorder="1" applyAlignment="1">
      <alignment/>
    </xf>
    <xf numFmtId="0" fontId="14" fillId="25" borderId="18" xfId="0" applyFont="1" applyFill="1" applyBorder="1" applyAlignment="1">
      <alignment/>
    </xf>
    <xf numFmtId="0" fontId="5" fillId="24" borderId="0" xfId="0" applyFont="1" applyFill="1" applyAlignment="1">
      <alignment/>
    </xf>
    <xf numFmtId="166" fontId="5" fillId="24" borderId="0" xfId="0" applyNumberFormat="1" applyFont="1" applyFill="1" applyAlignment="1">
      <alignment/>
    </xf>
    <xf numFmtId="165" fontId="8" fillId="24" borderId="0" xfId="42" applyNumberFormat="1" applyFont="1" applyFill="1" applyAlignment="1">
      <alignment horizontal="center"/>
    </xf>
    <xf numFmtId="49" fontId="15" fillId="24" borderId="0" xfId="0" applyNumberFormat="1" applyFont="1" applyFill="1" applyBorder="1" applyAlignment="1">
      <alignment horizontal="center"/>
    </xf>
    <xf numFmtId="165" fontId="5" fillId="24" borderId="0" xfId="42" applyNumberFormat="1" applyFont="1" applyFill="1" applyAlignment="1">
      <alignment/>
    </xf>
    <xf numFmtId="167" fontId="6" fillId="8" borderId="16" xfId="59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5" fontId="5" fillId="24" borderId="0" xfId="42" applyNumberFormat="1" applyFont="1" applyFill="1" applyBorder="1" applyAlignment="1">
      <alignment/>
    </xf>
    <xf numFmtId="167" fontId="14" fillId="24" borderId="0" xfId="59" applyNumberFormat="1" applyFont="1" applyFill="1" applyBorder="1" applyAlignment="1">
      <alignment/>
    </xf>
    <xf numFmtId="165" fontId="14" fillId="25" borderId="17" xfId="42" applyNumberFormat="1" applyFont="1" applyFill="1" applyBorder="1" applyAlignment="1">
      <alignment/>
    </xf>
    <xf numFmtId="167" fontId="14" fillId="25" borderId="18" xfId="59" applyNumberFormat="1" applyFont="1" applyFill="1" applyBorder="1" applyAlignment="1">
      <alignment/>
    </xf>
    <xf numFmtId="0" fontId="13" fillId="24" borderId="0" xfId="0" applyFont="1" applyFill="1" applyAlignment="1">
      <alignment/>
    </xf>
    <xf numFmtId="165" fontId="8" fillId="24" borderId="10" xfId="42" applyNumberFormat="1" applyFont="1" applyFill="1" applyBorder="1" applyAlignment="1">
      <alignment/>
    </xf>
    <xf numFmtId="167" fontId="7" fillId="8" borderId="16" xfId="59" applyNumberFormat="1" applyFont="1" applyFill="1" applyBorder="1" applyAlignment="1">
      <alignment/>
    </xf>
    <xf numFmtId="165" fontId="8" fillId="24" borderId="0" xfId="42" applyNumberFormat="1" applyFont="1" applyFill="1" applyBorder="1" applyAlignment="1">
      <alignment/>
    </xf>
    <xf numFmtId="165" fontId="5" fillId="24" borderId="10" xfId="42" applyNumberFormat="1" applyFont="1" applyFill="1" applyBorder="1" applyAlignment="1">
      <alignment/>
    </xf>
    <xf numFmtId="0" fontId="14" fillId="24" borderId="0" xfId="0" applyFont="1" applyFill="1" applyBorder="1" applyAlignment="1">
      <alignment horizontal="right"/>
    </xf>
    <xf numFmtId="0" fontId="16" fillId="24" borderId="0" xfId="0" applyFont="1" applyFill="1" applyAlignment="1">
      <alignment/>
    </xf>
    <xf numFmtId="49" fontId="17" fillId="24" borderId="0" xfId="0" applyNumberFormat="1" applyFont="1" applyFill="1" applyBorder="1" applyAlignment="1">
      <alignment horizontal="center"/>
    </xf>
    <xf numFmtId="165" fontId="16" fillId="24" borderId="0" xfId="42" applyNumberFormat="1" applyFont="1" applyFill="1" applyBorder="1" applyAlignment="1">
      <alignment/>
    </xf>
    <xf numFmtId="165" fontId="16" fillId="24" borderId="0" xfId="42" applyNumberFormat="1" applyFont="1" applyFill="1" applyAlignment="1">
      <alignment/>
    </xf>
    <xf numFmtId="167" fontId="18" fillId="8" borderId="16" xfId="59" applyNumberFormat="1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165" fontId="5" fillId="24" borderId="19" xfId="0" applyNumberFormat="1" applyFont="1" applyFill="1" applyBorder="1" applyAlignment="1">
      <alignment/>
    </xf>
    <xf numFmtId="165" fontId="5" fillId="24" borderId="20" xfId="42" applyNumberFormat="1" applyFont="1" applyFill="1" applyBorder="1" applyAlignment="1">
      <alignment/>
    </xf>
    <xf numFmtId="165" fontId="5" fillId="24" borderId="19" xfId="42" applyNumberFormat="1" applyFont="1" applyFill="1" applyBorder="1" applyAlignment="1">
      <alignment/>
    </xf>
    <xf numFmtId="167" fontId="7" fillId="8" borderId="1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7" fontId="8" fillId="24" borderId="0" xfId="59" applyNumberFormat="1" applyFont="1" applyFill="1" applyBorder="1" applyAlignment="1">
      <alignment/>
    </xf>
    <xf numFmtId="165" fontId="5" fillId="24" borderId="21" xfId="42" applyNumberFormat="1" applyFont="1" applyFill="1" applyBorder="1" applyAlignment="1">
      <alignment/>
    </xf>
    <xf numFmtId="167" fontId="7" fillId="8" borderId="22" xfId="59" applyNumberFormat="1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3" fontId="5" fillId="24" borderId="0" xfId="0" applyNumberFormat="1" applyFont="1" applyFill="1" applyBorder="1" applyAlignment="1">
      <alignment/>
    </xf>
    <xf numFmtId="167" fontId="14" fillId="24" borderId="0" xfId="59" applyNumberFormat="1" applyFont="1" applyFill="1" applyBorder="1" applyAlignment="1">
      <alignment/>
    </xf>
    <xf numFmtId="165" fontId="5" fillId="24" borderId="0" xfId="42" applyNumberFormat="1" applyFont="1" applyFill="1" applyBorder="1" applyAlignment="1">
      <alignment/>
    </xf>
    <xf numFmtId="4" fontId="5" fillId="24" borderId="0" xfId="42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24" borderId="0" xfId="0" applyNumberFormat="1" applyFont="1" applyFill="1" applyBorder="1" applyAlignment="1">
      <alignment/>
    </xf>
    <xf numFmtId="4" fontId="5" fillId="24" borderId="21" xfId="0" applyNumberFormat="1" applyFont="1" applyFill="1" applyBorder="1" applyAlignment="1">
      <alignment/>
    </xf>
    <xf numFmtId="4" fontId="14" fillId="25" borderId="23" xfId="0" applyNumberFormat="1" applyFont="1" applyFill="1" applyBorder="1" applyAlignment="1">
      <alignment/>
    </xf>
    <xf numFmtId="0" fontId="14" fillId="25" borderId="24" xfId="0" applyFont="1" applyFill="1" applyBorder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168" fontId="8" fillId="24" borderId="0" xfId="42" applyNumberFormat="1" applyFont="1" applyFill="1" applyAlignment="1">
      <alignment/>
    </xf>
    <xf numFmtId="0" fontId="4" fillId="24" borderId="0" xfId="0" applyFont="1" applyFill="1" applyAlignment="1">
      <alignment vertical="top" wrapText="1"/>
    </xf>
    <xf numFmtId="0" fontId="20" fillId="24" borderId="15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49" fontId="8" fillId="24" borderId="0" xfId="0" applyNumberFormat="1" applyFont="1" applyFill="1" applyAlignment="1">
      <alignment horizontal="center"/>
    </xf>
    <xf numFmtId="167" fontId="20" fillId="24" borderId="0" xfId="59" applyNumberFormat="1" applyFont="1" applyFill="1" applyBorder="1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Border="1" applyAlignment="1">
      <alignment horizontal="right"/>
    </xf>
    <xf numFmtId="0" fontId="22" fillId="24" borderId="0" xfId="0" applyFont="1" applyFill="1" applyAlignment="1">
      <alignment/>
    </xf>
    <xf numFmtId="49" fontId="16" fillId="24" borderId="0" xfId="0" applyNumberFormat="1" applyFont="1" applyFill="1" applyAlignment="1">
      <alignment horizontal="center"/>
    </xf>
    <xf numFmtId="167" fontId="20" fillId="24" borderId="0" xfId="59" applyNumberFormat="1" applyFont="1" applyFill="1" applyBorder="1" applyAlignment="1">
      <alignment/>
    </xf>
    <xf numFmtId="49" fontId="8" fillId="24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4" fontId="5" fillId="24" borderId="0" xfId="42" applyNumberFormat="1" applyFont="1" applyFill="1" applyBorder="1" applyAlignment="1">
      <alignment/>
    </xf>
    <xf numFmtId="4" fontId="5" fillId="24" borderId="21" xfId="42" applyNumberFormat="1" applyFont="1" applyFill="1" applyBorder="1" applyAlignment="1">
      <alignment/>
    </xf>
    <xf numFmtId="49" fontId="5" fillId="24" borderId="0" xfId="0" applyNumberFormat="1" applyFont="1" applyFill="1" applyAlignment="1">
      <alignment/>
    </xf>
    <xf numFmtId="169" fontId="8" fillId="24" borderId="0" xfId="42" applyNumberFormat="1" applyFont="1" applyFill="1" applyAlignment="1">
      <alignment/>
    </xf>
    <xf numFmtId="0" fontId="4" fillId="24" borderId="0" xfId="0" applyFont="1" applyFill="1" applyBorder="1" applyAlignment="1">
      <alignment/>
    </xf>
    <xf numFmtId="9" fontId="8" fillId="24" borderId="0" xfId="59" applyFont="1" applyFill="1" applyAlignment="1">
      <alignment/>
    </xf>
    <xf numFmtId="0" fontId="1" fillId="24" borderId="0" xfId="61" applyFont="1" applyFill="1">
      <alignment/>
      <protection/>
    </xf>
    <xf numFmtId="0" fontId="23" fillId="24" borderId="0" xfId="61" applyFont="1" applyFill="1">
      <alignment/>
      <protection/>
    </xf>
    <xf numFmtId="49" fontId="2" fillId="24" borderId="0" xfId="61" applyNumberFormat="1" applyFont="1" applyFill="1" applyBorder="1" applyAlignment="1">
      <alignment horizontal="center"/>
      <protection/>
    </xf>
    <xf numFmtId="165" fontId="1" fillId="24" borderId="0" xfId="54" applyNumberFormat="1" applyFont="1" applyFill="1" applyAlignment="1">
      <alignment/>
    </xf>
    <xf numFmtId="0" fontId="4" fillId="24" borderId="0" xfId="61" applyFont="1" applyFill="1">
      <alignment/>
      <protection/>
    </xf>
    <xf numFmtId="165" fontId="1" fillId="24" borderId="0" xfId="54" applyNumberFormat="1" applyFont="1" applyFill="1" applyBorder="1" applyAlignment="1">
      <alignment/>
    </xf>
    <xf numFmtId="0" fontId="5" fillId="24" borderId="0" xfId="61" applyFont="1" applyFill="1" applyAlignment="1">
      <alignment horizontal="center"/>
      <protection/>
    </xf>
    <xf numFmtId="0" fontId="5" fillId="24" borderId="0" xfId="61" applyFont="1" applyFill="1" applyBorder="1" applyAlignment="1">
      <alignment horizontal="center"/>
      <protection/>
    </xf>
    <xf numFmtId="0" fontId="6" fillId="24" borderId="0" xfId="61" applyFont="1" applyFill="1" applyAlignment="1">
      <alignment horizontal="center"/>
      <protection/>
    </xf>
    <xf numFmtId="0" fontId="7" fillId="24" borderId="0" xfId="61" applyFont="1" applyFill="1">
      <alignment/>
      <protection/>
    </xf>
    <xf numFmtId="0" fontId="7" fillId="24" borderId="0" xfId="61" applyFont="1" applyFill="1" applyAlignment="1">
      <alignment horizontal="center"/>
      <protection/>
    </xf>
    <xf numFmtId="165" fontId="5" fillId="24" borderId="0" xfId="54" applyNumberFormat="1" applyFont="1" applyFill="1" applyAlignment="1">
      <alignment horizontal="centerContinuous"/>
    </xf>
    <xf numFmtId="0" fontId="8" fillId="24" borderId="0" xfId="61" applyFont="1" applyFill="1" applyAlignment="1">
      <alignment horizontal="centerContinuous"/>
      <protection/>
    </xf>
    <xf numFmtId="0" fontId="5" fillId="24" borderId="0" xfId="61" applyFont="1" applyFill="1" applyAlignment="1">
      <alignment horizontal="centerContinuous"/>
      <protection/>
    </xf>
    <xf numFmtId="49" fontId="9" fillId="24" borderId="0" xfId="61" applyNumberFormat="1" applyFont="1" applyFill="1" applyBorder="1" applyAlignment="1">
      <alignment horizontal="center"/>
      <protection/>
    </xf>
    <xf numFmtId="0" fontId="8" fillId="24" borderId="0" xfId="61" applyFont="1" applyFill="1">
      <alignment/>
      <protection/>
    </xf>
    <xf numFmtId="49" fontId="10" fillId="24" borderId="0" xfId="61" applyNumberFormat="1" applyFont="1" applyFill="1" applyBorder="1" applyAlignment="1">
      <alignment horizontal="center"/>
      <protection/>
    </xf>
    <xf numFmtId="0" fontId="8" fillId="24" borderId="0" xfId="61" applyFont="1" applyFill="1" applyAlignment="1">
      <alignment vertical="top" wrapText="1"/>
      <protection/>
    </xf>
    <xf numFmtId="0" fontId="5" fillId="24" borderId="10" xfId="61" applyFont="1" applyFill="1" applyBorder="1" applyAlignment="1">
      <alignment horizontal="center" wrapText="1"/>
      <protection/>
    </xf>
    <xf numFmtId="49" fontId="11" fillId="24" borderId="0" xfId="61" applyNumberFormat="1" applyFont="1" applyFill="1" applyBorder="1" applyAlignment="1">
      <alignment horizontal="center" vertical="top" wrapText="1"/>
      <protection/>
    </xf>
    <xf numFmtId="0" fontId="7" fillId="24" borderId="0" xfId="61" applyFont="1" applyFill="1" applyAlignment="1">
      <alignment vertical="top" wrapText="1"/>
      <protection/>
    </xf>
    <xf numFmtId="49" fontId="10" fillId="24" borderId="0" xfId="54" applyNumberFormat="1" applyFont="1" applyFill="1" applyBorder="1" applyAlignment="1">
      <alignment horizontal="center" vertical="top" wrapText="1"/>
    </xf>
    <xf numFmtId="0" fontId="4" fillId="24" borderId="0" xfId="61" applyFont="1" applyFill="1" applyAlignment="1">
      <alignment vertical="top" wrapText="1"/>
      <protection/>
    </xf>
    <xf numFmtId="0" fontId="1" fillId="24" borderId="0" xfId="61" applyFont="1" applyFill="1" applyAlignment="1">
      <alignment vertical="top" wrapText="1"/>
      <protection/>
    </xf>
    <xf numFmtId="49" fontId="12" fillId="24" borderId="0" xfId="61" applyNumberFormat="1" applyFont="1" applyFill="1" applyBorder="1" applyAlignment="1">
      <alignment horizontal="center"/>
      <protection/>
    </xf>
    <xf numFmtId="165" fontId="8" fillId="24" borderId="0" xfId="54" applyNumberFormat="1" applyFont="1" applyFill="1" applyBorder="1" applyAlignment="1">
      <alignment horizontal="center"/>
    </xf>
    <xf numFmtId="0" fontId="13" fillId="24" borderId="0" xfId="61" applyFont="1" applyFill="1" applyAlignment="1">
      <alignment horizontal="center"/>
      <protection/>
    </xf>
    <xf numFmtId="165" fontId="8" fillId="24" borderId="0" xfId="54" applyNumberFormat="1" applyFont="1" applyFill="1" applyAlignment="1">
      <alignment/>
    </xf>
    <xf numFmtId="165" fontId="5" fillId="24" borderId="0" xfId="54" applyNumberFormat="1" applyFont="1" applyFill="1" applyAlignment="1">
      <alignment horizontal="center"/>
    </xf>
    <xf numFmtId="0" fontId="7" fillId="8" borderId="11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165" fontId="5" fillId="24" borderId="0" xfId="54" applyNumberFormat="1" applyFont="1" applyFill="1" applyBorder="1" applyAlignment="1">
      <alignment horizontal="center"/>
    </xf>
    <xf numFmtId="0" fontId="14" fillId="24" borderId="12" xfId="61" applyFont="1" applyFill="1" applyBorder="1">
      <alignment/>
      <protection/>
    </xf>
    <xf numFmtId="0" fontId="20" fillId="24" borderId="15" xfId="61" applyFont="1" applyFill="1" applyBorder="1">
      <alignment/>
      <protection/>
    </xf>
    <xf numFmtId="0" fontId="7" fillId="8" borderId="16" xfId="61" applyFont="1" applyFill="1" applyBorder="1">
      <alignment/>
      <protection/>
    </xf>
    <xf numFmtId="0" fontId="8" fillId="24" borderId="0" xfId="61" applyFont="1" applyFill="1" applyBorder="1">
      <alignment/>
      <protection/>
    </xf>
    <xf numFmtId="0" fontId="14" fillId="24" borderId="0" xfId="61" applyFont="1" applyFill="1" applyBorder="1">
      <alignment/>
      <protection/>
    </xf>
    <xf numFmtId="0" fontId="20" fillId="24" borderId="0" xfId="61" applyFont="1" applyFill="1" applyBorder="1">
      <alignment/>
      <protection/>
    </xf>
    <xf numFmtId="0" fontId="5" fillId="24" borderId="0" xfId="61" applyFont="1" applyFill="1">
      <alignment/>
      <protection/>
    </xf>
    <xf numFmtId="166" fontId="5" fillId="24" borderId="0" xfId="61" applyNumberFormat="1" applyFont="1" applyFill="1">
      <alignment/>
      <protection/>
    </xf>
    <xf numFmtId="49" fontId="8" fillId="24" borderId="0" xfId="61" applyNumberFormat="1" applyFont="1" applyFill="1" applyAlignment="1">
      <alignment horizontal="center"/>
      <protection/>
    </xf>
    <xf numFmtId="49" fontId="15" fillId="24" borderId="0" xfId="61" applyNumberFormat="1" applyFont="1" applyFill="1" applyBorder="1" applyAlignment="1">
      <alignment horizontal="center"/>
      <protection/>
    </xf>
    <xf numFmtId="165" fontId="5" fillId="24" borderId="0" xfId="54" applyNumberFormat="1" applyFont="1" applyFill="1" applyAlignment="1">
      <alignment/>
    </xf>
    <xf numFmtId="167" fontId="6" fillId="8" borderId="16" xfId="60" applyNumberFormat="1" applyFont="1" applyFill="1" applyBorder="1" applyAlignment="1">
      <alignment/>
    </xf>
    <xf numFmtId="0" fontId="5" fillId="24" borderId="0" xfId="61" applyFont="1" applyFill="1" applyBorder="1">
      <alignment/>
      <protection/>
    </xf>
    <xf numFmtId="165" fontId="5" fillId="24" borderId="0" xfId="54" applyNumberFormat="1" applyFont="1" applyFill="1" applyBorder="1" applyAlignment="1">
      <alignment/>
    </xf>
    <xf numFmtId="167" fontId="14" fillId="24" borderId="0" xfId="60" applyNumberFormat="1" applyFont="1" applyFill="1" applyBorder="1" applyAlignment="1">
      <alignment/>
    </xf>
    <xf numFmtId="167" fontId="20" fillId="24" borderId="0" xfId="60" applyNumberFormat="1" applyFont="1" applyFill="1" applyBorder="1" applyAlignment="1">
      <alignment/>
    </xf>
    <xf numFmtId="0" fontId="13" fillId="24" borderId="0" xfId="61" applyFont="1" applyFill="1">
      <alignment/>
      <protection/>
    </xf>
    <xf numFmtId="0" fontId="21" fillId="24" borderId="0" xfId="61" applyFont="1" applyFill="1">
      <alignment/>
      <protection/>
    </xf>
    <xf numFmtId="165" fontId="8" fillId="24" borderId="10" xfId="54" applyNumberFormat="1" applyFont="1" applyFill="1" applyBorder="1" applyAlignment="1">
      <alignment/>
    </xf>
    <xf numFmtId="167" fontId="7" fillId="8" borderId="16" xfId="60" applyNumberFormat="1" applyFont="1" applyFill="1" applyBorder="1" applyAlignment="1">
      <alignment/>
    </xf>
    <xf numFmtId="165" fontId="8" fillId="24" borderId="0" xfId="54" applyNumberFormat="1" applyFont="1" applyFill="1" applyBorder="1" applyAlignment="1">
      <alignment/>
    </xf>
    <xf numFmtId="165" fontId="5" fillId="24" borderId="10" xfId="54" applyNumberFormat="1" applyFont="1" applyFill="1" applyBorder="1" applyAlignment="1">
      <alignment/>
    </xf>
    <xf numFmtId="0" fontId="14" fillId="24" borderId="0" xfId="61" applyFont="1" applyFill="1" applyBorder="1" applyAlignment="1">
      <alignment horizontal="right"/>
      <protection/>
    </xf>
    <xf numFmtId="0" fontId="20" fillId="24" borderId="0" xfId="61" applyFont="1" applyFill="1" applyBorder="1" applyAlignment="1">
      <alignment horizontal="right"/>
      <protection/>
    </xf>
    <xf numFmtId="0" fontId="22" fillId="24" borderId="0" xfId="61" applyFont="1" applyFill="1">
      <alignment/>
      <protection/>
    </xf>
    <xf numFmtId="0" fontId="16" fillId="24" borderId="0" xfId="61" applyFont="1" applyFill="1">
      <alignment/>
      <protection/>
    </xf>
    <xf numFmtId="49" fontId="16" fillId="24" borderId="0" xfId="61" applyNumberFormat="1" applyFont="1" applyFill="1" applyAlignment="1">
      <alignment horizontal="center"/>
      <protection/>
    </xf>
    <xf numFmtId="49" fontId="17" fillId="24" borderId="0" xfId="61" applyNumberFormat="1" applyFont="1" applyFill="1" applyBorder="1" applyAlignment="1">
      <alignment horizontal="center"/>
      <protection/>
    </xf>
    <xf numFmtId="165" fontId="16" fillId="24" borderId="0" xfId="54" applyNumberFormat="1" applyFont="1" applyFill="1" applyAlignment="1">
      <alignment/>
    </xf>
    <xf numFmtId="165" fontId="16" fillId="24" borderId="0" xfId="54" applyNumberFormat="1" applyFont="1" applyFill="1" applyBorder="1" applyAlignment="1">
      <alignment/>
    </xf>
    <xf numFmtId="167" fontId="18" fillId="8" borderId="16" xfId="60" applyNumberFormat="1" applyFont="1" applyFill="1" applyBorder="1" applyAlignment="1">
      <alignment/>
    </xf>
    <xf numFmtId="0" fontId="16" fillId="24" borderId="0" xfId="61" applyFont="1" applyFill="1" applyBorder="1">
      <alignment/>
      <protection/>
    </xf>
    <xf numFmtId="0" fontId="19" fillId="24" borderId="0" xfId="61" applyFont="1" applyFill="1">
      <alignment/>
      <protection/>
    </xf>
    <xf numFmtId="165" fontId="5" fillId="24" borderId="19" xfId="54" applyNumberFormat="1" applyFont="1" applyFill="1" applyBorder="1" applyAlignment="1">
      <alignment/>
    </xf>
    <xf numFmtId="167" fontId="7" fillId="8" borderId="16" xfId="61" applyNumberFormat="1" applyFont="1" applyFill="1" applyBorder="1">
      <alignment/>
      <protection/>
    </xf>
    <xf numFmtId="167" fontId="8" fillId="24" borderId="0" xfId="60" applyNumberFormat="1" applyFont="1" applyFill="1" applyBorder="1" applyAlignment="1">
      <alignment/>
    </xf>
    <xf numFmtId="165" fontId="5" fillId="24" borderId="21" xfId="54" applyNumberFormat="1" applyFont="1" applyFill="1" applyBorder="1" applyAlignment="1">
      <alignment/>
    </xf>
    <xf numFmtId="167" fontId="7" fillId="8" borderId="22" xfId="60" applyNumberFormat="1" applyFont="1" applyFill="1" applyBorder="1" applyAlignment="1">
      <alignment/>
    </xf>
    <xf numFmtId="3" fontId="5" fillId="24" borderId="0" xfId="61" applyNumberFormat="1" applyFont="1" applyFill="1">
      <alignment/>
      <protection/>
    </xf>
    <xf numFmtId="0" fontId="6" fillId="24" borderId="0" xfId="61" applyFont="1" applyFill="1">
      <alignment/>
      <protection/>
    </xf>
    <xf numFmtId="3" fontId="5" fillId="24" borderId="0" xfId="61" applyNumberFormat="1" applyFont="1" applyFill="1" applyBorder="1">
      <alignment/>
      <protection/>
    </xf>
    <xf numFmtId="167" fontId="14" fillId="24" borderId="0" xfId="60" applyNumberFormat="1" applyFont="1" applyFill="1" applyBorder="1" applyAlignment="1">
      <alignment/>
    </xf>
    <xf numFmtId="167" fontId="20" fillId="24" borderId="0" xfId="60" applyNumberFormat="1" applyFont="1" applyFill="1" applyBorder="1" applyAlignment="1">
      <alignment/>
    </xf>
    <xf numFmtId="49" fontId="8" fillId="24" borderId="0" xfId="61" applyNumberFormat="1" applyFont="1" applyFill="1" applyAlignment="1">
      <alignment horizontal="center" wrapText="1"/>
      <protection/>
    </xf>
    <xf numFmtId="165" fontId="5" fillId="24" borderId="0" xfId="54" applyNumberFormat="1" applyFont="1" applyFill="1" applyBorder="1" applyAlignment="1">
      <alignment/>
    </xf>
    <xf numFmtId="4" fontId="5" fillId="24" borderId="0" xfId="54" applyNumberFormat="1" applyFont="1" applyFill="1" applyBorder="1" applyAlignment="1">
      <alignment/>
    </xf>
    <xf numFmtId="0" fontId="6" fillId="24" borderId="0" xfId="61" applyFont="1" applyFill="1" applyBorder="1" applyAlignment="1">
      <alignment/>
      <protection/>
    </xf>
    <xf numFmtId="0" fontId="5" fillId="24" borderId="0" xfId="61" applyFont="1" applyFill="1" applyBorder="1" applyAlignment="1">
      <alignment/>
      <protection/>
    </xf>
    <xf numFmtId="3" fontId="5" fillId="24" borderId="0" xfId="61" applyNumberFormat="1" applyFont="1" applyFill="1" applyBorder="1" applyAlignment="1">
      <alignment/>
      <protection/>
    </xf>
    <xf numFmtId="0" fontId="6" fillId="24" borderId="0" xfId="61" applyFont="1" applyFill="1" applyAlignment="1">
      <alignment/>
      <protection/>
    </xf>
    <xf numFmtId="0" fontId="1" fillId="24" borderId="0" xfId="61" applyFont="1" applyFill="1" applyAlignment="1">
      <alignment/>
      <protection/>
    </xf>
    <xf numFmtId="3" fontId="8" fillId="24" borderId="0" xfId="61" applyNumberFormat="1" applyFont="1" applyFill="1">
      <alignment/>
      <protection/>
    </xf>
    <xf numFmtId="3" fontId="8" fillId="24" borderId="0" xfId="61" applyNumberFormat="1" applyFont="1" applyFill="1" applyBorder="1">
      <alignment/>
      <protection/>
    </xf>
    <xf numFmtId="4" fontId="5" fillId="24" borderId="21" xfId="61" applyNumberFormat="1" applyFont="1" applyFill="1" applyBorder="1">
      <alignment/>
      <protection/>
    </xf>
    <xf numFmtId="4" fontId="7" fillId="0" borderId="0" xfId="61" applyNumberFormat="1" applyFont="1" applyFill="1">
      <alignment/>
      <protection/>
    </xf>
    <xf numFmtId="4" fontId="7" fillId="24" borderId="0" xfId="61" applyNumberFormat="1" applyFont="1" applyFill="1">
      <alignment/>
      <protection/>
    </xf>
    <xf numFmtId="4" fontId="5" fillId="24" borderId="0" xfId="54" applyNumberFormat="1" applyFont="1" applyFill="1" applyBorder="1" applyAlignment="1">
      <alignment/>
    </xf>
    <xf numFmtId="4" fontId="5" fillId="24" borderId="21" xfId="54" applyNumberFormat="1" applyFont="1" applyFill="1" applyBorder="1" applyAlignment="1">
      <alignment/>
    </xf>
    <xf numFmtId="49" fontId="5" fillId="24" borderId="0" xfId="61" applyNumberFormat="1" applyFont="1" applyFill="1">
      <alignment/>
      <protection/>
    </xf>
    <xf numFmtId="0" fontId="3" fillId="24" borderId="0" xfId="61" applyFont="1" applyFill="1">
      <alignment/>
      <protection/>
    </xf>
    <xf numFmtId="169" fontId="8" fillId="24" borderId="0" xfId="54" applyNumberFormat="1" applyFont="1" applyFill="1" applyAlignment="1">
      <alignment/>
    </xf>
    <xf numFmtId="0" fontId="7" fillId="24" borderId="0" xfId="61" applyFont="1" applyFill="1" applyBorder="1">
      <alignment/>
      <protection/>
    </xf>
    <xf numFmtId="0" fontId="4" fillId="24" borderId="0" xfId="61" applyFont="1" applyFill="1" applyBorder="1">
      <alignment/>
      <protection/>
    </xf>
    <xf numFmtId="168" fontId="8" fillId="24" borderId="0" xfId="54" applyNumberFormat="1" applyFont="1" applyFill="1" applyAlignment="1">
      <alignment/>
    </xf>
    <xf numFmtId="9" fontId="8" fillId="24" borderId="0" xfId="60" applyFont="1" applyFill="1" applyAlignment="1">
      <alignment/>
    </xf>
    <xf numFmtId="3" fontId="1" fillId="24" borderId="0" xfId="61" applyNumberFormat="1" applyFont="1" applyFill="1">
      <alignment/>
      <protection/>
    </xf>
    <xf numFmtId="165" fontId="8" fillId="24" borderId="25" xfId="42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165" fontId="5" fillId="24" borderId="0" xfId="42" applyNumberFormat="1" applyFont="1" applyFill="1" applyAlignment="1">
      <alignment horizontal="center"/>
    </xf>
    <xf numFmtId="165" fontId="5" fillId="24" borderId="0" xfId="42" applyNumberFormat="1" applyFont="1" applyFill="1" applyAlignment="1">
      <alignment horizontal="center" wrapText="1"/>
    </xf>
    <xf numFmtId="49" fontId="10" fillId="24" borderId="0" xfId="0" applyNumberFormat="1" applyFont="1" applyFill="1" applyAlignment="1">
      <alignment horizontal="center"/>
    </xf>
    <xf numFmtId="49" fontId="10" fillId="24" borderId="10" xfId="42" applyNumberFormat="1" applyFont="1" applyFill="1" applyBorder="1" applyAlignment="1">
      <alignment horizontal="center" vertical="top" wrapText="1"/>
    </xf>
    <xf numFmtId="0" fontId="5" fillId="24" borderId="0" xfId="61" applyFont="1" applyFill="1" applyAlignment="1">
      <alignment wrapText="1"/>
      <protection/>
    </xf>
    <xf numFmtId="165" fontId="5" fillId="24" borderId="0" xfId="54" applyNumberFormat="1" applyFont="1" applyFill="1" applyAlignment="1">
      <alignment horizontal="center"/>
    </xf>
    <xf numFmtId="165" fontId="8" fillId="24" borderId="25" xfId="54" applyNumberFormat="1" applyFont="1" applyFill="1" applyBorder="1" applyAlignment="1">
      <alignment horizontal="center"/>
    </xf>
    <xf numFmtId="49" fontId="10" fillId="24" borderId="0" xfId="61" applyNumberFormat="1" applyFont="1" applyFill="1" applyAlignment="1">
      <alignment horizontal="center"/>
      <protection/>
    </xf>
    <xf numFmtId="49" fontId="10" fillId="24" borderId="10" xfId="54" applyNumberFormat="1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 2" xfId="54"/>
    <cellStyle name="Linked Cell" xfId="55"/>
    <cellStyle name="Neutral" xfId="56"/>
    <cellStyle name="Note" xfId="57"/>
    <cellStyle name="Output" xfId="58"/>
    <cellStyle name="Percent" xfId="59"/>
    <cellStyle name="Prozent 2" xfId="60"/>
    <cellStyle name="Standard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_Investor_Relation\001_Investor_Relations\Abschl&#252;sse\6_GJ_1011\4_GB\003_Texte%20Pflichtteil\005_Zahlen_KA\publicis\2011-11-08_Konzern_GuV30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  <sheetName val="EBIT-EBITDA"/>
    </sheetNames>
    <sheetDataSet>
      <sheetData sheetId="0">
        <row r="10">
          <cell r="H10" t="str">
            <v>(2q) (4)</v>
          </cell>
          <cell r="M10">
            <v>758793</v>
          </cell>
          <cell r="R10">
            <v>676682</v>
          </cell>
        </row>
        <row r="12">
          <cell r="M12">
            <v>-343957</v>
          </cell>
          <cell r="R12">
            <v>-317955</v>
          </cell>
        </row>
        <row r="14">
          <cell r="M14">
            <v>414836</v>
          </cell>
          <cell r="R14">
            <v>358727</v>
          </cell>
        </row>
        <row r="16">
          <cell r="M16">
            <v>-187140</v>
          </cell>
          <cell r="R16">
            <v>-162801</v>
          </cell>
        </row>
        <row r="17">
          <cell r="M17">
            <v>-40276</v>
          </cell>
          <cell r="R17">
            <v>-37245</v>
          </cell>
        </row>
        <row r="18">
          <cell r="H18" t="str">
            <v>(34)</v>
          </cell>
          <cell r="M18">
            <v>-84215</v>
          </cell>
          <cell r="R18">
            <v>-72356</v>
          </cell>
        </row>
        <row r="19">
          <cell r="H19" t="str">
            <v>(5)</v>
          </cell>
          <cell r="M19">
            <v>361</v>
          </cell>
          <cell r="R19">
            <v>485</v>
          </cell>
        </row>
        <row r="20">
          <cell r="H20" t="str">
            <v>(6)</v>
          </cell>
          <cell r="M20">
            <v>0</v>
          </cell>
          <cell r="R20">
            <v>-67</v>
          </cell>
        </row>
        <row r="21">
          <cell r="H21" t="str">
            <v>(2c) (30)</v>
          </cell>
          <cell r="M21">
            <v>0</v>
          </cell>
          <cell r="R21">
            <v>0</v>
          </cell>
        </row>
        <row r="23">
          <cell r="K23">
            <v>122508</v>
          </cell>
          <cell r="P23">
            <v>107713</v>
          </cell>
        </row>
        <row r="24">
          <cell r="K24">
            <v>18942</v>
          </cell>
          <cell r="P24">
            <v>20970</v>
          </cell>
        </row>
        <row r="26">
          <cell r="M26">
            <v>103566</v>
          </cell>
          <cell r="R26">
            <v>86743</v>
          </cell>
        </row>
        <row r="28">
          <cell r="H28" t="str">
            <v>(8) (15)</v>
          </cell>
          <cell r="M28">
            <v>-68</v>
          </cell>
          <cell r="R28">
            <v>-37</v>
          </cell>
        </row>
        <row r="29">
          <cell r="H29" t="str">
            <v>(8)</v>
          </cell>
          <cell r="M29">
            <v>4522</v>
          </cell>
          <cell r="R29">
            <v>2239</v>
          </cell>
        </row>
        <row r="30">
          <cell r="H30" t="str">
            <v>(8)</v>
          </cell>
          <cell r="M30">
            <v>-7171</v>
          </cell>
          <cell r="R30">
            <v>-5883</v>
          </cell>
        </row>
        <row r="31">
          <cell r="H31" t="str">
            <v>(2d) (8)</v>
          </cell>
          <cell r="M31">
            <v>-2570</v>
          </cell>
          <cell r="R31">
            <v>-3704</v>
          </cell>
        </row>
        <row r="32">
          <cell r="H32" t="str">
            <v>(8)</v>
          </cell>
          <cell r="M32">
            <v>2602</v>
          </cell>
          <cell r="R32">
            <v>3618</v>
          </cell>
        </row>
        <row r="34">
          <cell r="M34">
            <v>100881</v>
          </cell>
          <cell r="R34">
            <v>82976</v>
          </cell>
        </row>
        <row r="36">
          <cell r="H36" t="str">
            <v>(9)</v>
          </cell>
          <cell r="M36">
            <v>-28607</v>
          </cell>
          <cell r="R36">
            <v>-23340</v>
          </cell>
        </row>
        <row r="38">
          <cell r="M38">
            <v>72274</v>
          </cell>
          <cell r="R38">
            <v>59636</v>
          </cell>
        </row>
        <row r="41">
          <cell r="M41">
            <v>66906</v>
          </cell>
          <cell r="R41">
            <v>54889</v>
          </cell>
        </row>
        <row r="42">
          <cell r="M42">
            <v>5368</v>
          </cell>
          <cell r="R42">
            <v>4747</v>
          </cell>
        </row>
        <row r="46">
          <cell r="H46" t="str">
            <v>(2s) (10)</v>
          </cell>
          <cell r="M46">
            <v>0.822854764645901</v>
          </cell>
          <cell r="R46">
            <v>0.6750616563036029</v>
          </cell>
        </row>
      </sheetData>
      <sheetData sheetId="2">
        <row r="10">
          <cell r="AI10">
            <v>758793</v>
          </cell>
        </row>
        <row r="12">
          <cell r="AI12">
            <v>-343957</v>
          </cell>
        </row>
        <row r="16">
          <cell r="AI16">
            <v>-187140</v>
          </cell>
        </row>
        <row r="17">
          <cell r="AI17">
            <v>-40276</v>
          </cell>
        </row>
        <row r="18">
          <cell r="AI18">
            <v>-84215</v>
          </cell>
        </row>
        <row r="19">
          <cell r="AI19">
            <v>361</v>
          </cell>
        </row>
        <row r="20">
          <cell r="AI20">
            <v>0</v>
          </cell>
        </row>
        <row r="23">
          <cell r="AG23">
            <v>122508</v>
          </cell>
        </row>
        <row r="24">
          <cell r="AG24">
            <v>18942</v>
          </cell>
        </row>
        <row r="28">
          <cell r="AI28">
            <v>-68</v>
          </cell>
        </row>
        <row r="29">
          <cell r="AI29">
            <v>4522</v>
          </cell>
        </row>
        <row r="30">
          <cell r="AI30">
            <v>-7171</v>
          </cell>
        </row>
        <row r="31">
          <cell r="AI31">
            <v>-2570</v>
          </cell>
        </row>
        <row r="32">
          <cell r="AI32">
            <v>2602</v>
          </cell>
        </row>
        <row r="36">
          <cell r="AI36">
            <v>-28607</v>
          </cell>
        </row>
        <row r="41">
          <cell r="AI41">
            <v>66906</v>
          </cell>
        </row>
        <row r="42">
          <cell r="AI42">
            <v>5368</v>
          </cell>
        </row>
        <row r="46">
          <cell r="AI46">
            <v>0.822854764645901</v>
          </cell>
        </row>
      </sheetData>
      <sheetData sheetId="3">
        <row r="10">
          <cell r="AI10">
            <v>676682</v>
          </cell>
        </row>
        <row r="12">
          <cell r="AI12">
            <v>-317955</v>
          </cell>
        </row>
        <row r="16">
          <cell r="AI16">
            <v>-162801</v>
          </cell>
        </row>
        <row r="17">
          <cell r="AI17">
            <v>-37245</v>
          </cell>
        </row>
        <row r="18">
          <cell r="AI18">
            <v>-72356</v>
          </cell>
        </row>
        <row r="19">
          <cell r="AI19">
            <v>485</v>
          </cell>
        </row>
        <row r="20">
          <cell r="AI20">
            <v>-67</v>
          </cell>
        </row>
        <row r="23">
          <cell r="AG23">
            <v>107713</v>
          </cell>
        </row>
        <row r="24">
          <cell r="AG24">
            <v>20970</v>
          </cell>
        </row>
        <row r="28">
          <cell r="AI28">
            <v>-37</v>
          </cell>
        </row>
        <row r="29">
          <cell r="AI29">
            <v>2239</v>
          </cell>
        </row>
        <row r="30">
          <cell r="AI30">
            <v>-5883</v>
          </cell>
        </row>
        <row r="31">
          <cell r="AI31">
            <v>-3704</v>
          </cell>
        </row>
        <row r="32">
          <cell r="AI32">
            <v>3618</v>
          </cell>
        </row>
        <row r="36">
          <cell r="AI36">
            <v>-23340</v>
          </cell>
        </row>
        <row r="41">
          <cell r="AI41">
            <v>54889</v>
          </cell>
        </row>
        <row r="42">
          <cell r="AI42">
            <v>4747</v>
          </cell>
        </row>
        <row r="46">
          <cell r="AI46">
            <v>0.6750616563036029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65" zoomScaleNormal="65" zoomScalePageLayoutView="0" workbookViewId="0" topLeftCell="A1">
      <selection activeCell="P52" sqref="P52"/>
    </sheetView>
  </sheetViews>
  <sheetFormatPr defaultColWidth="11.421875" defaultRowHeight="15"/>
  <sheetData>
    <row r="1" spans="1:25" ht="15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4"/>
      <c r="O1" s="1"/>
      <c r="P1" s="3"/>
      <c r="Q1" s="3"/>
      <c r="R1" s="3"/>
      <c r="S1" s="5"/>
      <c r="T1" s="4"/>
      <c r="U1" s="4"/>
      <c r="V1" s="4"/>
      <c r="W1" s="4"/>
      <c r="X1" s="4"/>
      <c r="Y1" s="1"/>
    </row>
    <row r="2" spans="1:25" ht="15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1"/>
    </row>
    <row r="3" spans="1:25" ht="15">
      <c r="A3" s="211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1"/>
    </row>
    <row r="4" spans="1:25" ht="15">
      <c r="A4" s="6"/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6"/>
      <c r="N4" s="8"/>
      <c r="O4" s="6"/>
      <c r="P4" s="6"/>
      <c r="Q4" s="6"/>
      <c r="R4" s="6"/>
      <c r="S4" s="7"/>
      <c r="T4" s="8"/>
      <c r="U4" s="9"/>
      <c r="V4" s="10"/>
      <c r="W4" s="9"/>
      <c r="X4" s="9"/>
      <c r="Y4" s="1"/>
    </row>
    <row r="5" spans="1:25" ht="15">
      <c r="A5" s="11"/>
      <c r="B5" s="12"/>
      <c r="C5" s="12"/>
      <c r="D5" s="13"/>
      <c r="E5" s="12"/>
      <c r="F5" s="12"/>
      <c r="G5" s="12"/>
      <c r="H5" s="12"/>
      <c r="I5" s="14"/>
      <c r="J5" s="14"/>
      <c r="K5" s="212" t="s">
        <v>74</v>
      </c>
      <c r="L5" s="212"/>
      <c r="M5" s="212"/>
      <c r="N5" s="9"/>
      <c r="O5" s="15"/>
      <c r="P5" s="212" t="s">
        <v>2</v>
      </c>
      <c r="Q5" s="212"/>
      <c r="R5" s="212"/>
      <c r="S5" s="16"/>
      <c r="T5" s="9"/>
      <c r="U5" s="9"/>
      <c r="V5" s="9"/>
      <c r="W5" s="9"/>
      <c r="X5" s="9"/>
      <c r="Y5" s="1"/>
    </row>
    <row r="6" spans="1:25" ht="15">
      <c r="A6" s="17"/>
      <c r="B6" s="17"/>
      <c r="C6" s="17"/>
      <c r="D6" s="17"/>
      <c r="E6" s="17"/>
      <c r="F6" s="17"/>
      <c r="G6" s="17"/>
      <c r="H6" s="18" t="s">
        <v>3</v>
      </c>
      <c r="I6" s="19"/>
      <c r="J6" s="19"/>
      <c r="K6" s="213" t="s">
        <v>4</v>
      </c>
      <c r="L6" s="213"/>
      <c r="M6" s="213"/>
      <c r="N6" s="20"/>
      <c r="O6" s="17"/>
      <c r="P6" s="213" t="s">
        <v>5</v>
      </c>
      <c r="Q6" s="213"/>
      <c r="R6" s="213"/>
      <c r="S6" s="21"/>
      <c r="T6" s="20"/>
      <c r="U6" s="20"/>
      <c r="V6" s="20"/>
      <c r="W6" s="20"/>
      <c r="X6" s="20"/>
      <c r="Y6" s="22"/>
    </row>
    <row r="7" spans="1:25" ht="15">
      <c r="A7" s="6"/>
      <c r="B7" s="6"/>
      <c r="C7" s="6"/>
      <c r="D7" s="6"/>
      <c r="E7" s="6"/>
      <c r="F7" s="6"/>
      <c r="G7" s="6"/>
      <c r="H7" s="6"/>
      <c r="I7" s="23"/>
      <c r="J7" s="23"/>
      <c r="K7" s="208" t="str">
        <f>"€ '000"</f>
        <v>€ '000</v>
      </c>
      <c r="L7" s="208"/>
      <c r="M7" s="208"/>
      <c r="N7" s="8"/>
      <c r="O7" s="6"/>
      <c r="P7" s="208" t="str">
        <f>"€ '000"</f>
        <v>€ '000</v>
      </c>
      <c r="Q7" s="208"/>
      <c r="R7" s="208"/>
      <c r="S7" s="24"/>
      <c r="T7" s="8"/>
      <c r="U7" s="9"/>
      <c r="V7" s="9"/>
      <c r="W7" s="9"/>
      <c r="X7" s="9"/>
      <c r="Y7" s="25"/>
    </row>
    <row r="8" spans="1:23" ht="15">
      <c r="A8" s="15"/>
      <c r="B8" s="15"/>
      <c r="C8" s="15"/>
      <c r="D8" s="15"/>
      <c r="E8" s="15"/>
      <c r="F8" s="15"/>
      <c r="G8" s="15"/>
      <c r="H8" s="15"/>
      <c r="I8" s="14"/>
      <c r="J8" s="14"/>
      <c r="K8" s="26"/>
      <c r="L8" s="26"/>
      <c r="M8" s="27"/>
      <c r="N8" s="28"/>
      <c r="O8" s="29"/>
      <c r="P8" s="26"/>
      <c r="Q8" s="26"/>
      <c r="R8" s="27"/>
      <c r="S8" s="30"/>
      <c r="T8" s="28"/>
      <c r="U8" s="31"/>
      <c r="V8" s="34"/>
      <c r="W8" s="1"/>
    </row>
    <row r="9" spans="1:23" ht="15">
      <c r="A9" s="15"/>
      <c r="B9" s="15"/>
      <c r="C9" s="15"/>
      <c r="D9" s="15"/>
      <c r="E9" s="15"/>
      <c r="F9" s="15"/>
      <c r="G9" s="15"/>
      <c r="H9" s="15"/>
      <c r="I9" s="14"/>
      <c r="J9" s="14"/>
      <c r="K9" s="26"/>
      <c r="L9" s="26"/>
      <c r="M9" s="27"/>
      <c r="N9" s="35"/>
      <c r="O9" s="36"/>
      <c r="P9" s="26"/>
      <c r="Q9" s="26"/>
      <c r="R9" s="27"/>
      <c r="S9" s="30"/>
      <c r="T9" s="35"/>
      <c r="U9" s="37"/>
      <c r="V9" s="37"/>
      <c r="W9" s="1"/>
    </row>
    <row r="10" spans="1:23" ht="15">
      <c r="A10" s="40" t="s">
        <v>6</v>
      </c>
      <c r="B10" s="40"/>
      <c r="C10" s="40"/>
      <c r="D10" s="40"/>
      <c r="E10" s="40"/>
      <c r="F10" s="40"/>
      <c r="G10" s="41"/>
      <c r="H10" s="42" t="str">
        <f>+'[1]GuV_D'!H10</f>
        <v>(2q) (4)</v>
      </c>
      <c r="I10" s="43"/>
      <c r="J10" s="43"/>
      <c r="K10" s="44"/>
      <c r="L10" s="44"/>
      <c r="M10" s="44">
        <f>+'[1]GuV_D'!M10</f>
        <v>758793</v>
      </c>
      <c r="N10" s="45">
        <f>+M10/$M$10</f>
        <v>1</v>
      </c>
      <c r="O10" s="46"/>
      <c r="P10" s="44"/>
      <c r="Q10" s="44"/>
      <c r="R10" s="44">
        <f>+'[1]GuV_D'!R10</f>
        <v>676682</v>
      </c>
      <c r="S10" s="47"/>
      <c r="T10" s="45">
        <f>+R10/$R$10</f>
        <v>1</v>
      </c>
      <c r="U10" s="48"/>
      <c r="V10" s="48"/>
      <c r="W10" s="51"/>
    </row>
    <row r="11" spans="1:23" ht="15">
      <c r="A11" s="40"/>
      <c r="B11" s="40"/>
      <c r="C11" s="40"/>
      <c r="D11" s="40"/>
      <c r="E11" s="40"/>
      <c r="F11" s="40"/>
      <c r="G11" s="41"/>
      <c r="H11" s="42" t="s">
        <v>7</v>
      </c>
      <c r="I11" s="43"/>
      <c r="J11" s="43"/>
      <c r="K11" s="44"/>
      <c r="L11" s="44"/>
      <c r="M11" s="44"/>
      <c r="N11" s="45"/>
      <c r="O11" s="46"/>
      <c r="P11" s="44"/>
      <c r="Q11" s="44"/>
      <c r="R11" s="44"/>
      <c r="S11" s="47"/>
      <c r="T11" s="45"/>
      <c r="U11" s="48"/>
      <c r="V11" s="48"/>
      <c r="W11" s="51"/>
    </row>
    <row r="12" spans="1:23" ht="15">
      <c r="A12" s="15" t="s">
        <v>8</v>
      </c>
      <c r="B12" s="15"/>
      <c r="C12" s="15"/>
      <c r="D12" s="15"/>
      <c r="E12" s="15"/>
      <c r="F12" s="15"/>
      <c r="G12" s="15"/>
      <c r="H12" s="42" t="s">
        <v>7</v>
      </c>
      <c r="I12" s="14"/>
      <c r="J12" s="14"/>
      <c r="K12" s="26"/>
      <c r="L12" s="26"/>
      <c r="M12" s="52">
        <f>+'[1]GuV_D'!M12</f>
        <v>-343957</v>
      </c>
      <c r="N12" s="53">
        <f>+M12/-$M$10</f>
        <v>0.4532949038802414</v>
      </c>
      <c r="O12" s="36"/>
      <c r="P12" s="26"/>
      <c r="Q12" s="26"/>
      <c r="R12" s="52">
        <f>+'[1]GuV_D'!R12</f>
        <v>-317955</v>
      </c>
      <c r="S12" s="54"/>
      <c r="T12" s="53">
        <f>+R12/-$R$10</f>
        <v>0.46987358907138066</v>
      </c>
      <c r="U12" s="48"/>
      <c r="V12" s="48"/>
      <c r="W12" s="1"/>
    </row>
    <row r="13" spans="1:23" ht="15">
      <c r="A13" s="15"/>
      <c r="B13" s="15"/>
      <c r="C13" s="15"/>
      <c r="D13" s="15"/>
      <c r="E13" s="15"/>
      <c r="F13" s="15"/>
      <c r="G13" s="15"/>
      <c r="H13" s="42" t="s">
        <v>7</v>
      </c>
      <c r="I13" s="14"/>
      <c r="J13" s="14"/>
      <c r="K13" s="26"/>
      <c r="L13" s="26"/>
      <c r="M13" s="54"/>
      <c r="N13" s="53"/>
      <c r="O13" s="36"/>
      <c r="P13" s="26"/>
      <c r="Q13" s="26"/>
      <c r="R13" s="54"/>
      <c r="S13" s="54"/>
      <c r="T13" s="53"/>
      <c r="U13" s="48"/>
      <c r="V13" s="48"/>
      <c r="W13" s="1"/>
    </row>
    <row r="14" spans="1:23" ht="15">
      <c r="A14" s="40" t="s">
        <v>9</v>
      </c>
      <c r="B14" s="40" t="s">
        <v>10</v>
      </c>
      <c r="C14" s="40"/>
      <c r="D14" s="40"/>
      <c r="E14" s="40"/>
      <c r="F14" s="40"/>
      <c r="G14" s="40"/>
      <c r="H14" s="42" t="s">
        <v>7</v>
      </c>
      <c r="I14" s="23"/>
      <c r="J14" s="23"/>
      <c r="K14" s="44"/>
      <c r="L14" s="44"/>
      <c r="M14" s="55">
        <f>+'[1]GuV_D'!M14</f>
        <v>414836</v>
      </c>
      <c r="N14" s="45">
        <f>+M14/$M$10</f>
        <v>0.5467050961197586</v>
      </c>
      <c r="O14" s="46"/>
      <c r="P14" s="44"/>
      <c r="Q14" s="44"/>
      <c r="R14" s="55">
        <f>+'[1]GuV_D'!R14</f>
        <v>358727</v>
      </c>
      <c r="S14" s="47"/>
      <c r="T14" s="45">
        <f>+R14/$R$10</f>
        <v>0.5301264109286193</v>
      </c>
      <c r="U14" s="48"/>
      <c r="V14" s="48"/>
      <c r="W14" s="51"/>
    </row>
    <row r="15" spans="1:23" ht="15">
      <c r="A15" s="40"/>
      <c r="B15" s="40"/>
      <c r="C15" s="40"/>
      <c r="D15" s="40"/>
      <c r="E15" s="40"/>
      <c r="F15" s="40"/>
      <c r="G15" s="40"/>
      <c r="H15" s="42" t="s">
        <v>7</v>
      </c>
      <c r="I15" s="23"/>
      <c r="J15" s="23"/>
      <c r="K15" s="44"/>
      <c r="L15" s="44"/>
      <c r="M15" s="44"/>
      <c r="N15" s="45"/>
      <c r="O15" s="46"/>
      <c r="P15" s="44"/>
      <c r="Q15" s="44"/>
      <c r="R15" s="44"/>
      <c r="S15" s="47"/>
      <c r="T15" s="45"/>
      <c r="U15" s="48"/>
      <c r="V15" s="48"/>
      <c r="W15" s="51"/>
    </row>
    <row r="16" spans="1:23" ht="15">
      <c r="A16" s="15" t="s">
        <v>11</v>
      </c>
      <c r="B16" s="15"/>
      <c r="C16" s="15"/>
      <c r="D16" s="15"/>
      <c r="E16" s="15"/>
      <c r="F16" s="15"/>
      <c r="G16" s="15"/>
      <c r="H16" s="42" t="s">
        <v>7</v>
      </c>
      <c r="I16" s="14"/>
      <c r="J16" s="14"/>
      <c r="K16" s="26"/>
      <c r="L16" s="26"/>
      <c r="M16" s="26">
        <f>+'[1]GuV_D'!M16</f>
        <v>-187140</v>
      </c>
      <c r="N16" s="53">
        <f>+M16/-$M$10</f>
        <v>0.24662852714772013</v>
      </c>
      <c r="O16" s="36"/>
      <c r="P16" s="26"/>
      <c r="Q16" s="26"/>
      <c r="R16" s="26">
        <f>+'[1]GuV_D'!R16</f>
        <v>-162801</v>
      </c>
      <c r="S16" s="54"/>
      <c r="T16" s="53">
        <f>+R16/-$R$10</f>
        <v>0.24058715910870984</v>
      </c>
      <c r="U16" s="48"/>
      <c r="V16" s="48"/>
      <c r="W16" s="1"/>
    </row>
    <row r="17" spans="1:23" ht="15">
      <c r="A17" s="15" t="s">
        <v>12</v>
      </c>
      <c r="B17" s="15"/>
      <c r="C17" s="15"/>
      <c r="D17" s="15"/>
      <c r="E17" s="15"/>
      <c r="F17" s="15"/>
      <c r="G17" s="15"/>
      <c r="H17" s="42" t="s">
        <v>7</v>
      </c>
      <c r="I17" s="14"/>
      <c r="J17" s="14"/>
      <c r="K17" s="26"/>
      <c r="L17" s="26"/>
      <c r="M17" s="26">
        <f>+'[1]GuV_D'!M17</f>
        <v>-40276</v>
      </c>
      <c r="N17" s="53">
        <f>+M17/-$M$10</f>
        <v>0.053079034730156974</v>
      </c>
      <c r="O17" s="36"/>
      <c r="P17" s="26"/>
      <c r="Q17" s="26"/>
      <c r="R17" s="26">
        <f>+'[1]GuV_D'!R17</f>
        <v>-37245</v>
      </c>
      <c r="S17" s="54"/>
      <c r="T17" s="53">
        <f>+R17/-$R$10</f>
        <v>0.05504062469520395</v>
      </c>
      <c r="U17" s="48"/>
      <c r="V17" s="48"/>
      <c r="W17" s="1"/>
    </row>
    <row r="18" spans="1:23" ht="15">
      <c r="A18" s="15" t="s">
        <v>13</v>
      </c>
      <c r="B18" s="15"/>
      <c r="C18" s="15"/>
      <c r="D18" s="15"/>
      <c r="E18" s="15"/>
      <c r="F18" s="15"/>
      <c r="G18" s="15"/>
      <c r="H18" s="42" t="str">
        <f>+'[1]GuV_D'!H18</f>
        <v>(34)</v>
      </c>
      <c r="I18" s="14"/>
      <c r="J18" s="14"/>
      <c r="K18" s="26"/>
      <c r="L18" s="26"/>
      <c r="M18" s="26">
        <f>+'[1]GuV_D'!M18</f>
        <v>-84215</v>
      </c>
      <c r="N18" s="53">
        <f>+M18/-$M$10</f>
        <v>0.11098547298143235</v>
      </c>
      <c r="O18" s="36"/>
      <c r="P18" s="26"/>
      <c r="Q18" s="26"/>
      <c r="R18" s="26">
        <f>+'[1]GuV_D'!R18</f>
        <v>-72356</v>
      </c>
      <c r="S18" s="54"/>
      <c r="T18" s="53">
        <f>+R18/-$R$10</f>
        <v>0.10692762627053772</v>
      </c>
      <c r="U18" s="56"/>
      <c r="V18" s="56"/>
      <c r="W18" s="1"/>
    </row>
    <row r="19" spans="1:23" ht="15">
      <c r="A19" s="15" t="s">
        <v>14</v>
      </c>
      <c r="B19" s="15"/>
      <c r="C19" s="15"/>
      <c r="D19" s="15"/>
      <c r="E19" s="15"/>
      <c r="F19" s="15"/>
      <c r="G19" s="15"/>
      <c r="H19" s="42" t="str">
        <f>+'[1]GuV_D'!H19</f>
        <v>(5)</v>
      </c>
      <c r="I19" s="14"/>
      <c r="J19" s="14"/>
      <c r="K19" s="54"/>
      <c r="L19" s="54"/>
      <c r="M19" s="26">
        <f>+'[1]GuV_D'!M19</f>
        <v>361</v>
      </c>
      <c r="N19" s="53">
        <f>+M19/$M$10</f>
        <v>0.0004757555749723574</v>
      </c>
      <c r="O19" s="36"/>
      <c r="P19" s="54"/>
      <c r="Q19" s="54"/>
      <c r="R19" s="26">
        <f>+'[1]GuV_D'!R19</f>
        <v>485</v>
      </c>
      <c r="S19" s="54"/>
      <c r="T19" s="53">
        <f>+R19/$R$10</f>
        <v>0.0007167325272432251</v>
      </c>
      <c r="U19" s="48"/>
      <c r="V19" s="48"/>
      <c r="W19" s="1"/>
    </row>
    <row r="20" spans="1:23" ht="15">
      <c r="A20" s="15" t="s">
        <v>15</v>
      </c>
      <c r="B20" s="15"/>
      <c r="C20" s="15"/>
      <c r="D20" s="15"/>
      <c r="E20" s="15"/>
      <c r="F20" s="15"/>
      <c r="G20" s="15"/>
      <c r="H20" s="42" t="str">
        <f>+'[1]GuV_D'!H20</f>
        <v>(6)</v>
      </c>
      <c r="I20" s="14"/>
      <c r="J20" s="14"/>
      <c r="K20" s="54"/>
      <c r="L20" s="54"/>
      <c r="M20" s="26">
        <f>+'[1]GuV_D'!M20</f>
        <v>0</v>
      </c>
      <c r="N20" s="53">
        <f>+M20/$M$10</f>
        <v>0</v>
      </c>
      <c r="O20" s="36"/>
      <c r="P20" s="54"/>
      <c r="Q20" s="54"/>
      <c r="R20" s="26">
        <f>+'[1]GuV_D'!R20</f>
        <v>-67</v>
      </c>
      <c r="S20" s="54"/>
      <c r="T20" s="53">
        <f>+R20/-$R$10</f>
        <v>9.901253469133212E-05</v>
      </c>
      <c r="U20" s="48"/>
      <c r="V20" s="48"/>
      <c r="W20" s="1"/>
    </row>
    <row r="21" spans="1:23" ht="15">
      <c r="A21" s="15" t="s">
        <v>16</v>
      </c>
      <c r="B21" s="15"/>
      <c r="C21" s="15"/>
      <c r="D21" s="15"/>
      <c r="E21" s="15"/>
      <c r="F21" s="15"/>
      <c r="G21" s="15"/>
      <c r="H21" s="42" t="str">
        <f>+'[1]GuV_D'!H21</f>
        <v>(2c) (30)</v>
      </c>
      <c r="I21" s="43"/>
      <c r="J21" s="43"/>
      <c r="K21" s="26"/>
      <c r="L21" s="26"/>
      <c r="M21" s="52">
        <f>+'[1]GuV_D'!M21</f>
        <v>0</v>
      </c>
      <c r="N21" s="53">
        <f>+M21/$M$10</f>
        <v>0</v>
      </c>
      <c r="O21" s="36"/>
      <c r="P21" s="26"/>
      <c r="Q21" s="26"/>
      <c r="R21" s="52">
        <f>+'[1]GuV_D'!R21</f>
        <v>0</v>
      </c>
      <c r="S21" s="54"/>
      <c r="T21" s="53">
        <f>+R21/$R$10</f>
        <v>0</v>
      </c>
      <c r="U21" s="48"/>
      <c r="V21" s="48"/>
      <c r="W21" s="1"/>
    </row>
    <row r="22" spans="1:23" ht="15">
      <c r="A22" s="15"/>
      <c r="B22" s="15"/>
      <c r="C22" s="15"/>
      <c r="D22" s="15"/>
      <c r="E22" s="15"/>
      <c r="F22" s="15"/>
      <c r="G22" s="15"/>
      <c r="H22" s="42" t="s">
        <v>7</v>
      </c>
      <c r="I22" s="43"/>
      <c r="J22" s="43"/>
      <c r="K22" s="26"/>
      <c r="L22" s="26"/>
      <c r="M22" s="54"/>
      <c r="N22" s="53"/>
      <c r="O22" s="36"/>
      <c r="P22" s="26"/>
      <c r="Q22" s="26"/>
      <c r="R22" s="54"/>
      <c r="S22" s="54"/>
      <c r="T22" s="53"/>
      <c r="U22" s="37"/>
      <c r="V22" s="37"/>
      <c r="W22" s="1"/>
    </row>
    <row r="23" spans="1:23" ht="15">
      <c r="A23" s="57"/>
      <c r="B23" s="57" t="s">
        <v>17</v>
      </c>
      <c r="C23" s="57"/>
      <c r="D23" s="57"/>
      <c r="E23" s="57"/>
      <c r="F23" s="57"/>
      <c r="G23" s="57"/>
      <c r="H23" s="42" t="s">
        <v>7</v>
      </c>
      <c r="I23" s="58"/>
      <c r="J23" s="58"/>
      <c r="K23" s="59">
        <f>+'[1]GuV_D'!K23</f>
        <v>122508</v>
      </c>
      <c r="L23" s="60"/>
      <c r="M23" s="59"/>
      <c r="N23" s="61">
        <f>+K23/M10</f>
        <v>0.16145114675543923</v>
      </c>
      <c r="O23" s="62"/>
      <c r="P23" s="59">
        <f>+'[1]GuV_D'!P23</f>
        <v>107713</v>
      </c>
      <c r="Q23" s="60"/>
      <c r="R23" s="59"/>
      <c r="S23" s="59"/>
      <c r="T23" s="61">
        <f>+P23/R10</f>
        <v>0.15917816640608143</v>
      </c>
      <c r="U23" s="48"/>
      <c r="V23" s="48"/>
      <c r="W23" s="63"/>
    </row>
    <row r="24" spans="1:23" ht="15">
      <c r="A24" s="57"/>
      <c r="B24" s="57" t="s">
        <v>18</v>
      </c>
      <c r="C24" s="57"/>
      <c r="D24" s="57"/>
      <c r="E24" s="57"/>
      <c r="F24" s="57"/>
      <c r="G24" s="57"/>
      <c r="H24" s="42" t="s">
        <v>7</v>
      </c>
      <c r="I24" s="58"/>
      <c r="J24" s="58"/>
      <c r="K24" s="59">
        <f>+'[1]GuV_D'!K24</f>
        <v>18942</v>
      </c>
      <c r="L24" s="60"/>
      <c r="M24" s="59"/>
      <c r="N24" s="61"/>
      <c r="O24" s="62"/>
      <c r="P24" s="59">
        <f>+'[1]GuV_D'!P24</f>
        <v>20970</v>
      </c>
      <c r="Q24" s="60"/>
      <c r="R24" s="59"/>
      <c r="S24" s="59"/>
      <c r="T24" s="61"/>
      <c r="U24" s="48"/>
      <c r="V24" s="48"/>
      <c r="W24" s="63"/>
    </row>
    <row r="25" spans="1:23" ht="15">
      <c r="A25" s="15"/>
      <c r="B25" s="15"/>
      <c r="C25" s="15"/>
      <c r="D25" s="15"/>
      <c r="E25" s="15"/>
      <c r="F25" s="15"/>
      <c r="G25" s="15"/>
      <c r="H25" s="42" t="s">
        <v>7</v>
      </c>
      <c r="I25" s="43"/>
      <c r="J25" s="43"/>
      <c r="K25" s="26"/>
      <c r="L25" s="26"/>
      <c r="M25" s="54"/>
      <c r="N25" s="53"/>
      <c r="O25" s="36"/>
      <c r="P25" s="26"/>
      <c r="Q25" s="26"/>
      <c r="R25" s="54"/>
      <c r="S25" s="54"/>
      <c r="T25" s="53"/>
      <c r="U25" s="37"/>
      <c r="V25" s="37"/>
      <c r="W25" s="1"/>
    </row>
    <row r="26" spans="1:23" ht="15">
      <c r="A26" s="40" t="s">
        <v>19</v>
      </c>
      <c r="B26" s="40" t="s">
        <v>20</v>
      </c>
      <c r="C26" s="40"/>
      <c r="D26" s="40"/>
      <c r="E26" s="40"/>
      <c r="F26" s="40"/>
      <c r="G26" s="40"/>
      <c r="H26" s="42" t="s">
        <v>7</v>
      </c>
      <c r="I26" s="23"/>
      <c r="J26" s="23"/>
      <c r="K26" s="64"/>
      <c r="L26" s="64"/>
      <c r="M26" s="65">
        <f>+'[1]GuV_D'!M26</f>
        <v>103566</v>
      </c>
      <c r="N26" s="45">
        <f>+M26/$M$10</f>
        <v>0.13648781683542152</v>
      </c>
      <c r="O26" s="46"/>
      <c r="P26" s="64"/>
      <c r="Q26" s="64"/>
      <c r="R26" s="66">
        <f>+'[1]GuV_D'!R26</f>
        <v>86743</v>
      </c>
      <c r="S26" s="47"/>
      <c r="T26" s="45">
        <f>+R26/$R$10</f>
        <v>0.12818872084671973</v>
      </c>
      <c r="U26" s="48"/>
      <c r="V26" s="48"/>
      <c r="W26" s="51"/>
    </row>
    <row r="27" spans="1:23" ht="15">
      <c r="A27" s="15"/>
      <c r="B27" s="15"/>
      <c r="C27" s="15"/>
      <c r="D27" s="15"/>
      <c r="E27" s="15"/>
      <c r="F27" s="15"/>
      <c r="G27" s="15"/>
      <c r="H27" s="42" t="s">
        <v>7</v>
      </c>
      <c r="I27" s="14"/>
      <c r="J27" s="14"/>
      <c r="K27" s="26"/>
      <c r="L27" s="26"/>
      <c r="M27" s="26"/>
      <c r="N27" s="67"/>
      <c r="O27" s="36"/>
      <c r="P27" s="26"/>
      <c r="Q27" s="26"/>
      <c r="R27" s="26"/>
      <c r="S27" s="54"/>
      <c r="T27" s="67"/>
      <c r="U27" s="37"/>
      <c r="V27" s="37"/>
      <c r="W27" s="1"/>
    </row>
    <row r="28" spans="1:23" ht="15">
      <c r="A28" s="68" t="s">
        <v>21</v>
      </c>
      <c r="B28" s="68"/>
      <c r="C28" s="68"/>
      <c r="D28" s="68"/>
      <c r="E28" s="68"/>
      <c r="F28" s="68"/>
      <c r="G28" s="68"/>
      <c r="H28" s="42" t="str">
        <f>+'[1]GuV_D'!H28</f>
        <v>(8) (15)</v>
      </c>
      <c r="I28" s="14"/>
      <c r="J28" s="14"/>
      <c r="K28" s="26"/>
      <c r="L28" s="26"/>
      <c r="M28" s="26">
        <f>+'[1]GuV_D'!M28</f>
        <v>-68</v>
      </c>
      <c r="N28" s="53">
        <f>+M28/-$M$10</f>
        <v>8.961600858205071E-05</v>
      </c>
      <c r="O28" s="36"/>
      <c r="P28" s="26"/>
      <c r="Q28" s="26"/>
      <c r="R28" s="26">
        <f>+'[1]GuV_D'!R28</f>
        <v>-37</v>
      </c>
      <c r="S28" s="54"/>
      <c r="T28" s="53">
        <f>+R28/$R$10</f>
        <v>-5.467856393401923E-05</v>
      </c>
      <c r="U28" s="37"/>
      <c r="V28" s="37"/>
      <c r="W28" s="1"/>
    </row>
    <row r="29" spans="1:23" ht="15">
      <c r="A29" s="15" t="s">
        <v>22</v>
      </c>
      <c r="B29" s="15"/>
      <c r="C29" s="15"/>
      <c r="D29" s="15"/>
      <c r="E29" s="15"/>
      <c r="F29" s="15"/>
      <c r="G29" s="15"/>
      <c r="H29" s="42" t="str">
        <f>+'[1]GuV_D'!H29</f>
        <v>(8)</v>
      </c>
      <c r="I29" s="14"/>
      <c r="J29" s="14"/>
      <c r="K29" s="26"/>
      <c r="L29" s="26"/>
      <c r="M29" s="26">
        <f>+'[1]GuV_D'!M29</f>
        <v>4522</v>
      </c>
      <c r="N29" s="53">
        <f>+M29/$M$10</f>
        <v>0.005959464570706372</v>
      </c>
      <c r="O29" s="36"/>
      <c r="P29" s="26"/>
      <c r="Q29" s="26"/>
      <c r="R29" s="26">
        <f>+'[1]GuV_D'!R29</f>
        <v>2239</v>
      </c>
      <c r="S29" s="54"/>
      <c r="T29" s="53">
        <f>+R29/$R$10</f>
        <v>0.0033087920175207852</v>
      </c>
      <c r="U29" s="48"/>
      <c r="V29" s="48"/>
      <c r="W29" s="1"/>
    </row>
    <row r="30" spans="1:23" ht="15">
      <c r="A30" s="15" t="s">
        <v>23</v>
      </c>
      <c r="B30" s="15"/>
      <c r="C30" s="15"/>
      <c r="D30" s="15"/>
      <c r="E30" s="15"/>
      <c r="F30" s="15"/>
      <c r="G30" s="15"/>
      <c r="H30" s="42" t="str">
        <f>+'[1]GuV_D'!H30</f>
        <v>(8)</v>
      </c>
      <c r="I30" s="14"/>
      <c r="J30" s="14"/>
      <c r="K30" s="26"/>
      <c r="L30" s="26"/>
      <c r="M30" s="26">
        <f>+'[1]GuV_D'!M30</f>
        <v>-7171</v>
      </c>
      <c r="N30" s="53">
        <f>+M30/-$M$10</f>
        <v>0.009450535257968906</v>
      </c>
      <c r="O30" s="36"/>
      <c r="P30" s="26"/>
      <c r="Q30" s="26"/>
      <c r="R30" s="26">
        <f>+'[1]GuV_D'!R30</f>
        <v>-5883</v>
      </c>
      <c r="S30" s="54"/>
      <c r="T30" s="53">
        <f>+R30/-$R$10</f>
        <v>0.008693891665509058</v>
      </c>
      <c r="U30" s="48"/>
      <c r="V30" s="48"/>
      <c r="W30" s="1"/>
    </row>
    <row r="31" spans="1:23" ht="15">
      <c r="A31" s="15" t="s">
        <v>16</v>
      </c>
      <c r="B31" s="15"/>
      <c r="C31" s="15"/>
      <c r="D31" s="15"/>
      <c r="E31" s="15"/>
      <c r="F31" s="15"/>
      <c r="G31" s="15"/>
      <c r="H31" s="42" t="str">
        <f>+'[1]GuV_D'!H31</f>
        <v>(2d) (8)</v>
      </c>
      <c r="I31" s="14"/>
      <c r="J31" s="14"/>
      <c r="K31" s="26"/>
      <c r="L31" s="26"/>
      <c r="M31" s="26">
        <f>+'[1]GuV_D'!M31</f>
        <v>-2570</v>
      </c>
      <c r="N31" s="53">
        <f>+M31/-$M$10</f>
        <v>0.0033869579714098574</v>
      </c>
      <c r="O31" s="36"/>
      <c r="P31" s="26"/>
      <c r="Q31" s="26"/>
      <c r="R31" s="26">
        <f>+'[1]GuV_D'!R31</f>
        <v>-3704</v>
      </c>
      <c r="S31" s="54"/>
      <c r="T31" s="53">
        <f>+R31/$R$10</f>
        <v>-0.005473767589502898</v>
      </c>
      <c r="U31" s="48"/>
      <c r="V31" s="48"/>
      <c r="W31" s="1"/>
    </row>
    <row r="32" spans="1:23" ht="15">
      <c r="A32" s="15" t="s">
        <v>24</v>
      </c>
      <c r="B32" s="15"/>
      <c r="C32" s="15"/>
      <c r="D32" s="15"/>
      <c r="E32" s="15"/>
      <c r="F32" s="68"/>
      <c r="G32" s="15"/>
      <c r="H32" s="42" t="str">
        <f>+'[1]GuV_D'!H32</f>
        <v>(8)</v>
      </c>
      <c r="I32" s="14"/>
      <c r="J32" s="14"/>
      <c r="K32" s="26"/>
      <c r="L32" s="26"/>
      <c r="M32" s="52">
        <f>+'[1]GuV_D'!M32</f>
        <v>2602</v>
      </c>
      <c r="N32" s="53">
        <f>+M32/$M$10</f>
        <v>0.0034291302107425873</v>
      </c>
      <c r="O32" s="69"/>
      <c r="P32" s="26"/>
      <c r="Q32" s="26"/>
      <c r="R32" s="52">
        <f>+'[1]GuV_D'!R32</f>
        <v>3618</v>
      </c>
      <c r="S32" s="54"/>
      <c r="T32" s="53">
        <f>+R32/$R$10</f>
        <v>0.005346676873331934</v>
      </c>
      <c r="U32" s="48"/>
      <c r="V32" s="48"/>
      <c r="W32" s="1"/>
    </row>
    <row r="33" spans="1:23" ht="15">
      <c r="A33" s="15"/>
      <c r="B33" s="15"/>
      <c r="C33" s="15"/>
      <c r="D33" s="15"/>
      <c r="E33" s="15"/>
      <c r="F33" s="15"/>
      <c r="G33" s="15"/>
      <c r="H33" s="42" t="s">
        <v>7</v>
      </c>
      <c r="I33" s="14"/>
      <c r="J33" s="14"/>
      <c r="K33" s="26"/>
      <c r="L33" s="26"/>
      <c r="M33" s="54"/>
      <c r="N33" s="53"/>
      <c r="O33" s="69"/>
      <c r="P33" s="26"/>
      <c r="Q33" s="26"/>
      <c r="R33" s="54"/>
      <c r="S33" s="54"/>
      <c r="T33" s="53"/>
      <c r="U33" s="48"/>
      <c r="V33" s="48"/>
      <c r="W33" s="1"/>
    </row>
    <row r="34" spans="1:23" ht="15">
      <c r="A34" s="40"/>
      <c r="B34" s="40" t="s">
        <v>25</v>
      </c>
      <c r="C34" s="40"/>
      <c r="D34" s="40"/>
      <c r="E34" s="40"/>
      <c r="F34" s="40"/>
      <c r="G34" s="40"/>
      <c r="H34" s="42"/>
      <c r="I34" s="23"/>
      <c r="J34" s="23"/>
      <c r="K34" s="44"/>
      <c r="L34" s="44"/>
      <c r="M34" s="44">
        <f>+'[1]GuV_D'!M34</f>
        <v>100881</v>
      </c>
      <c r="N34" s="45">
        <f>+M34/$M$10</f>
        <v>0.13294930237890967</v>
      </c>
      <c r="O34" s="46"/>
      <c r="P34" s="44"/>
      <c r="Q34" s="44"/>
      <c r="R34" s="44">
        <f>+'[1]GuV_D'!R34</f>
        <v>82976</v>
      </c>
      <c r="S34" s="47"/>
      <c r="T34" s="45">
        <f>+R34/$R$10</f>
        <v>0.12262185191862647</v>
      </c>
      <c r="U34" s="48"/>
      <c r="V34" s="48"/>
      <c r="W34" s="51"/>
    </row>
    <row r="35" spans="1:23" ht="15">
      <c r="A35" s="15"/>
      <c r="B35" s="15"/>
      <c r="C35" s="15"/>
      <c r="D35" s="15"/>
      <c r="E35" s="15"/>
      <c r="F35" s="15"/>
      <c r="G35" s="15"/>
      <c r="H35" s="42" t="s">
        <v>7</v>
      </c>
      <c r="I35" s="14"/>
      <c r="J35" s="14"/>
      <c r="K35" s="26"/>
      <c r="L35" s="26"/>
      <c r="M35" s="26"/>
      <c r="N35" s="67"/>
      <c r="O35" s="36"/>
      <c r="P35" s="26"/>
      <c r="Q35" s="26"/>
      <c r="R35" s="26"/>
      <c r="S35" s="54"/>
      <c r="T35" s="67"/>
      <c r="U35" s="37"/>
      <c r="V35" s="37"/>
      <c r="W35" s="1"/>
    </row>
    <row r="36" spans="1:23" ht="15">
      <c r="A36" s="15" t="s">
        <v>26</v>
      </c>
      <c r="B36" s="15"/>
      <c r="C36" s="15"/>
      <c r="D36" s="15"/>
      <c r="E36" s="15"/>
      <c r="F36" s="15"/>
      <c r="G36" s="15"/>
      <c r="H36" s="42" t="str">
        <f>+'[1]GuV_D'!H36</f>
        <v>(9)</v>
      </c>
      <c r="I36" s="14"/>
      <c r="J36" s="14"/>
      <c r="K36" s="26"/>
      <c r="L36" s="26"/>
      <c r="M36" s="26">
        <f>+'[1]GuV_D'!M36</f>
        <v>-28607</v>
      </c>
      <c r="N36" s="53">
        <f>+M36/-$M$10</f>
        <v>0.037700664080981244</v>
      </c>
      <c r="O36" s="69"/>
      <c r="P36" s="26"/>
      <c r="Q36" s="26"/>
      <c r="R36" s="26">
        <f>+'[1]GuV_D'!R36</f>
        <v>-23340</v>
      </c>
      <c r="S36" s="54"/>
      <c r="T36" s="53">
        <f>+R36/-$R$10</f>
        <v>0.03449182924918943</v>
      </c>
      <c r="U36" s="48"/>
      <c r="V36" s="48"/>
      <c r="W36" s="1"/>
    </row>
    <row r="37" spans="1:23" ht="15">
      <c r="A37" s="15"/>
      <c r="B37" s="15"/>
      <c r="C37" s="15"/>
      <c r="D37" s="15"/>
      <c r="E37" s="15"/>
      <c r="F37" s="15"/>
      <c r="G37" s="15"/>
      <c r="H37" s="42" t="s">
        <v>7</v>
      </c>
      <c r="I37" s="14"/>
      <c r="J37" s="14"/>
      <c r="K37" s="26"/>
      <c r="L37" s="26"/>
      <c r="M37" s="26"/>
      <c r="N37" s="53"/>
      <c r="O37" s="69"/>
      <c r="P37" s="26"/>
      <c r="Q37" s="26"/>
      <c r="R37" s="26"/>
      <c r="S37" s="54"/>
      <c r="T37" s="53"/>
      <c r="U37" s="48"/>
      <c r="V37" s="48"/>
      <c r="W37" s="1"/>
    </row>
    <row r="38" spans="1:23" ht="15.75" thickBot="1">
      <c r="A38" s="40" t="s">
        <v>27</v>
      </c>
      <c r="B38" s="40"/>
      <c r="C38" s="40"/>
      <c r="D38" s="40"/>
      <c r="E38" s="15"/>
      <c r="F38" s="15"/>
      <c r="G38" s="15"/>
      <c r="H38" s="42" t="s">
        <v>7</v>
      </c>
      <c r="I38" s="14"/>
      <c r="J38" s="14"/>
      <c r="K38" s="26"/>
      <c r="L38" s="26"/>
      <c r="M38" s="70">
        <f>+'[1]GuV_D'!M38</f>
        <v>72274</v>
      </c>
      <c r="N38" s="53">
        <f>+M38/$M$10</f>
        <v>0.09524863829792841</v>
      </c>
      <c r="O38" s="46"/>
      <c r="P38" s="47"/>
      <c r="Q38" s="47"/>
      <c r="R38" s="70">
        <f>+'[1]GuV_D'!R38</f>
        <v>59636</v>
      </c>
      <c r="S38" s="54"/>
      <c r="T38" s="53">
        <f>+R38/$R$10</f>
        <v>0.08813002266943705</v>
      </c>
      <c r="U38" s="48"/>
      <c r="V38" s="48"/>
      <c r="W38" s="1"/>
    </row>
    <row r="39" spans="1:23" ht="15.75" thickTop="1">
      <c r="A39" s="15"/>
      <c r="B39" s="15"/>
      <c r="C39" s="15"/>
      <c r="D39" s="15"/>
      <c r="E39" s="15"/>
      <c r="F39" s="15"/>
      <c r="G39" s="15"/>
      <c r="H39" s="42" t="s">
        <v>7</v>
      </c>
      <c r="I39" s="14"/>
      <c r="J39" s="14"/>
      <c r="K39" s="26"/>
      <c r="L39" s="26"/>
      <c r="M39" s="26"/>
      <c r="N39" s="53"/>
      <c r="O39" s="69"/>
      <c r="P39" s="26"/>
      <c r="Q39" s="26"/>
      <c r="R39" s="26"/>
      <c r="S39" s="54"/>
      <c r="T39" s="53"/>
      <c r="U39" s="48"/>
      <c r="V39" s="48"/>
      <c r="W39" s="1"/>
    </row>
    <row r="40" spans="1:23" ht="15">
      <c r="A40" s="15" t="s">
        <v>28</v>
      </c>
      <c r="B40" s="15"/>
      <c r="C40" s="15"/>
      <c r="D40" s="15"/>
      <c r="E40" s="15"/>
      <c r="F40" s="15"/>
      <c r="G40" s="15"/>
      <c r="H40" s="42" t="s">
        <v>7</v>
      </c>
      <c r="I40" s="14"/>
      <c r="J40" s="14"/>
      <c r="K40" s="26"/>
      <c r="L40" s="26"/>
      <c r="M40" s="26"/>
      <c r="N40" s="53"/>
      <c r="O40" s="69"/>
      <c r="P40" s="26"/>
      <c r="Q40" s="26"/>
      <c r="R40" s="26"/>
      <c r="S40" s="54"/>
      <c r="T40" s="53"/>
      <c r="U40" s="48"/>
      <c r="V40" s="48"/>
      <c r="W40" s="1"/>
    </row>
    <row r="41" spans="1:23" ht="15">
      <c r="A41" s="15"/>
      <c r="B41" s="15" t="s">
        <v>29</v>
      </c>
      <c r="C41" s="15"/>
      <c r="D41" s="15"/>
      <c r="E41" s="15"/>
      <c r="F41" s="15"/>
      <c r="G41" s="15"/>
      <c r="H41" s="42" t="s">
        <v>7</v>
      </c>
      <c r="I41" s="14"/>
      <c r="J41" s="14"/>
      <c r="K41" s="26"/>
      <c r="L41" s="26"/>
      <c r="M41" s="26">
        <f>+'[1]GuV_D'!M41</f>
        <v>66906</v>
      </c>
      <c r="N41" s="53">
        <f>+M41/$M$10</f>
        <v>0.08817424514986301</v>
      </c>
      <c r="O41" s="69"/>
      <c r="P41" s="26"/>
      <c r="Q41" s="26"/>
      <c r="R41" s="26">
        <f>+'[1]GuV_D'!R41</f>
        <v>54889</v>
      </c>
      <c r="S41" s="54"/>
      <c r="T41" s="53">
        <f>+R41/$R$10</f>
        <v>0.08111491069660491</v>
      </c>
      <c r="U41" s="48"/>
      <c r="V41" s="48"/>
      <c r="W41" s="1"/>
    </row>
    <row r="42" spans="1:23" ht="15">
      <c r="A42" s="15"/>
      <c r="B42" s="15" t="s">
        <v>30</v>
      </c>
      <c r="C42" s="15"/>
      <c r="D42" s="15"/>
      <c r="E42" s="15"/>
      <c r="F42" s="15"/>
      <c r="G42" s="15"/>
      <c r="H42" s="42" t="s">
        <v>7</v>
      </c>
      <c r="I42" s="14"/>
      <c r="J42" s="14"/>
      <c r="K42" s="26"/>
      <c r="L42" s="26"/>
      <c r="M42" s="26">
        <f>+'[1]GuV_D'!M42</f>
        <v>5368</v>
      </c>
      <c r="N42" s="71">
        <f>+M42/$M$10</f>
        <v>0.007074393148065414</v>
      </c>
      <c r="O42" s="69"/>
      <c r="P42" s="26"/>
      <c r="Q42" s="26"/>
      <c r="R42" s="26">
        <f>+'[1]GuV_D'!R42</f>
        <v>4747</v>
      </c>
      <c r="S42" s="54"/>
      <c r="T42" s="71">
        <f>+R42/$R$10</f>
        <v>0.007015111972832143</v>
      </c>
      <c r="U42" s="48"/>
      <c r="V42" s="48"/>
      <c r="W42" s="1"/>
    </row>
    <row r="43" spans="1:23" ht="15">
      <c r="A43" s="40"/>
      <c r="B43" s="40"/>
      <c r="C43" s="40"/>
      <c r="D43" s="44"/>
      <c r="E43" s="40"/>
      <c r="F43" s="40"/>
      <c r="G43" s="40"/>
      <c r="H43" s="42" t="s">
        <v>7</v>
      </c>
      <c r="I43" s="23"/>
      <c r="J43" s="23"/>
      <c r="K43" s="47"/>
      <c r="L43" s="47"/>
      <c r="M43" s="72"/>
      <c r="N43" s="73"/>
      <c r="O43" s="40"/>
      <c r="P43" s="47"/>
      <c r="Q43" s="47"/>
      <c r="R43" s="72"/>
      <c r="S43" s="74"/>
      <c r="T43" s="73"/>
      <c r="U43" s="75"/>
      <c r="V43" s="75"/>
      <c r="W43" s="1"/>
    </row>
    <row r="44" spans="1:23" ht="15">
      <c r="A44" s="209" t="s">
        <v>31</v>
      </c>
      <c r="B44" s="209"/>
      <c r="C44" s="209"/>
      <c r="D44" s="209"/>
      <c r="E44" s="209"/>
      <c r="F44" s="209"/>
      <c r="G44" s="209"/>
      <c r="H44" s="42" t="s">
        <v>7</v>
      </c>
      <c r="I44" s="23"/>
      <c r="J44" s="23"/>
      <c r="K44" s="76"/>
      <c r="L44" s="76"/>
      <c r="M44" s="77"/>
      <c r="N44" s="78"/>
      <c r="O44" s="79"/>
      <c r="P44" s="77"/>
      <c r="Q44" s="77"/>
      <c r="R44" s="77"/>
      <c r="S44" s="80"/>
      <c r="T44" s="81"/>
      <c r="U44" s="48"/>
      <c r="V44" s="48"/>
      <c r="W44" s="82"/>
    </row>
    <row r="45" spans="1:23" ht="15">
      <c r="A45" s="15"/>
      <c r="B45" s="15"/>
      <c r="C45" s="15"/>
      <c r="D45" s="26"/>
      <c r="E45" s="15"/>
      <c r="F45" s="15"/>
      <c r="G45" s="15"/>
      <c r="H45" s="42" t="s">
        <v>7</v>
      </c>
      <c r="I45" s="14"/>
      <c r="J45" s="14"/>
      <c r="K45" s="54"/>
      <c r="L45" s="54"/>
      <c r="M45" s="83"/>
      <c r="N45" s="9"/>
      <c r="O45" s="15"/>
      <c r="P45" s="54"/>
      <c r="Q45" s="54"/>
      <c r="R45" s="83"/>
      <c r="S45" s="84"/>
      <c r="T45" s="9"/>
      <c r="U45" s="37"/>
      <c r="V45" s="37"/>
      <c r="W45" s="1"/>
    </row>
    <row r="46" spans="1:23" ht="15.75" thickBot="1">
      <c r="A46" s="15"/>
      <c r="B46" s="40" t="str">
        <f>"- Basic / diluted"</f>
        <v>- Basic / diluted</v>
      </c>
      <c r="C46" s="40"/>
      <c r="D46" s="40"/>
      <c r="E46" s="40"/>
      <c r="F46" s="40"/>
      <c r="G46" s="40"/>
      <c r="H46" s="42" t="str">
        <f>+'[1]GuV_D'!H46</f>
        <v>(2s) (10)</v>
      </c>
      <c r="I46" s="23"/>
      <c r="J46" s="23"/>
      <c r="K46" s="47"/>
      <c r="L46" s="47"/>
      <c r="M46" s="85">
        <f>+'[1]GuV_D'!M46</f>
        <v>0.822854764645901</v>
      </c>
      <c r="N46" s="9"/>
      <c r="O46" s="9"/>
      <c r="P46" s="47"/>
      <c r="Q46" s="47"/>
      <c r="R46" s="85">
        <f>+'[1]GuV_D'!R46</f>
        <v>0.6750616563036029</v>
      </c>
      <c r="S46" s="74"/>
      <c r="T46" s="73"/>
      <c r="U46" s="37"/>
      <c r="V46" s="37"/>
      <c r="W46" s="1"/>
    </row>
    <row r="47" spans="1:23" ht="15.75" thickTop="1">
      <c r="A47" s="15"/>
      <c r="B47" s="40"/>
      <c r="C47" s="40"/>
      <c r="D47" s="40"/>
      <c r="E47" s="40"/>
      <c r="F47" s="40"/>
      <c r="G47" s="40"/>
      <c r="H47" s="40"/>
      <c r="I47" s="23"/>
      <c r="J47" s="23"/>
      <c r="K47" s="40"/>
      <c r="L47" s="40"/>
      <c r="M47" s="74"/>
      <c r="N47" s="73"/>
      <c r="O47" s="40"/>
      <c r="P47" s="40"/>
      <c r="Q47" s="40"/>
      <c r="R47" s="74"/>
      <c r="S47" s="74"/>
      <c r="T47" s="73"/>
      <c r="U47" s="37"/>
      <c r="V47" s="37"/>
      <c r="W47" s="1"/>
    </row>
    <row r="48" spans="1:25" ht="15">
      <c r="A48" s="57" t="s">
        <v>32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9"/>
      <c r="O48" s="15"/>
      <c r="P48" s="26"/>
      <c r="Q48" s="26"/>
      <c r="R48" s="26"/>
      <c r="S48" s="54"/>
      <c r="T48" s="9"/>
      <c r="U48" s="89"/>
      <c r="V48" s="89"/>
      <c r="W48" s="89"/>
      <c r="X48" s="89"/>
      <c r="Y48" s="1"/>
    </row>
    <row r="49" spans="1:25" ht="15">
      <c r="A49" s="15"/>
      <c r="B49" s="15"/>
      <c r="C49" s="15"/>
      <c r="D49" s="15"/>
      <c r="E49" s="15"/>
      <c r="F49" s="15"/>
      <c r="G49" s="15"/>
      <c r="H49" s="15"/>
      <c r="I49" s="14"/>
      <c r="J49" s="14"/>
      <c r="K49" s="26"/>
      <c r="L49" s="26"/>
      <c r="M49" s="90"/>
      <c r="N49" s="9"/>
      <c r="O49" s="15"/>
      <c r="P49" s="26"/>
      <c r="Q49" s="26"/>
      <c r="R49" s="26"/>
      <c r="S49" s="54"/>
      <c r="T49" s="9"/>
      <c r="U49" s="9"/>
      <c r="V49" s="9"/>
      <c r="W49" s="9"/>
      <c r="X49" s="9"/>
      <c r="Y49" s="1"/>
    </row>
    <row r="50" spans="1:25" ht="15">
      <c r="A50" s="15"/>
      <c r="B50" s="15"/>
      <c r="C50" s="15"/>
      <c r="D50" s="15"/>
      <c r="E50" s="15"/>
      <c r="F50" s="15"/>
      <c r="G50" s="15"/>
      <c r="H50" s="15"/>
      <c r="I50" s="14"/>
      <c r="J50" s="14"/>
      <c r="K50" s="26"/>
      <c r="L50" s="26"/>
      <c r="M50" s="90"/>
      <c r="N50" s="9"/>
      <c r="O50" s="15"/>
      <c r="P50" s="26"/>
      <c r="Q50" s="26"/>
      <c r="R50" s="26"/>
      <c r="S50" s="54"/>
      <c r="T50" s="9"/>
      <c r="U50" s="9"/>
      <c r="V50" s="9"/>
      <c r="W50" s="9"/>
      <c r="X50" s="9"/>
      <c r="Y50" s="1"/>
    </row>
    <row r="51" spans="1:25" ht="15">
      <c r="A51" s="15"/>
      <c r="B51" s="15"/>
      <c r="C51" s="15"/>
      <c r="D51" s="15"/>
      <c r="E51" s="15"/>
      <c r="F51" s="15"/>
      <c r="G51" s="15"/>
      <c r="H51" s="15"/>
      <c r="I51" s="14"/>
      <c r="J51" s="14"/>
      <c r="K51" s="26"/>
      <c r="L51" s="26"/>
      <c r="M51" s="90"/>
      <c r="N51" s="9"/>
      <c r="O51" s="15"/>
      <c r="P51" s="26"/>
      <c r="Q51" s="26"/>
      <c r="R51" s="26"/>
      <c r="S51" s="54"/>
      <c r="T51" s="9"/>
      <c r="U51" s="9"/>
      <c r="V51" s="9"/>
      <c r="W51" s="9"/>
      <c r="X51" s="9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2"/>
      <c r="J52" s="2"/>
      <c r="K52" s="3"/>
      <c r="L52" s="3"/>
      <c r="M52" s="3"/>
      <c r="N52" s="4"/>
      <c r="O52" s="1"/>
      <c r="P52" s="3"/>
      <c r="Q52" s="3"/>
      <c r="R52" s="3"/>
      <c r="S52" s="5"/>
      <c r="T52" s="4"/>
      <c r="U52" s="4"/>
      <c r="V52" s="4"/>
      <c r="W52" s="4"/>
      <c r="X52" s="4"/>
      <c r="Y52" s="1"/>
    </row>
  </sheetData>
  <sheetProtection/>
  <mergeCells count="9">
    <mergeCell ref="K7:M7"/>
    <mergeCell ref="P7:R7"/>
    <mergeCell ref="A44:G44"/>
    <mergeCell ref="A2:X2"/>
    <mergeCell ref="A3:X3"/>
    <mergeCell ref="K5:M5"/>
    <mergeCell ref="P5:R5"/>
    <mergeCell ref="K6:M6"/>
    <mergeCell ref="P6:R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75" zoomScaleNormal="75" zoomScalePageLayoutView="0" workbookViewId="0" topLeftCell="A1">
      <selection activeCell="G16" sqref="G16"/>
    </sheetView>
  </sheetViews>
  <sheetFormatPr defaultColWidth="11.421875" defaultRowHeight="15"/>
  <cols>
    <col min="1" max="2" width="2.8515625" style="110" customWidth="1"/>
    <col min="3" max="3" width="4.00390625" style="110" customWidth="1"/>
    <col min="4" max="5" width="11.421875" style="110" customWidth="1"/>
    <col min="6" max="6" width="6.8515625" style="110" customWidth="1"/>
    <col min="7" max="7" width="33.28125" style="110" customWidth="1"/>
    <col min="8" max="8" width="11.28125" style="110" customWidth="1"/>
    <col min="9" max="9" width="3.7109375" style="112" customWidth="1"/>
    <col min="10" max="10" width="3.140625" style="112" customWidth="1"/>
    <col min="11" max="11" width="9.8515625" style="113" customWidth="1"/>
    <col min="12" max="12" width="1.7109375" style="113" customWidth="1"/>
    <col min="13" max="13" width="20.57421875" style="113" customWidth="1"/>
    <col min="14" max="14" width="9.140625" style="114" bestFit="1" customWidth="1"/>
    <col min="15" max="15" width="3.140625" style="110" customWidth="1"/>
    <col min="16" max="16" width="9.8515625" style="113" customWidth="1"/>
    <col min="17" max="17" width="1.7109375" style="113" customWidth="1"/>
    <col min="18" max="18" width="20.57421875" style="113" customWidth="1"/>
    <col min="19" max="19" width="6.00390625" style="115" customWidth="1"/>
    <col min="20" max="20" width="9.00390625" style="114" customWidth="1"/>
    <col min="21" max="21" width="3.57421875" style="114" customWidth="1"/>
    <col min="22" max="22" width="8.28125" style="114" customWidth="1"/>
    <col min="23" max="23" width="7.421875" style="114" customWidth="1"/>
    <col min="24" max="24" width="3.57421875" style="114" customWidth="1"/>
    <col min="25" max="16384" width="11.421875" style="110" customWidth="1"/>
  </cols>
  <sheetData>
    <row r="1" ht="18.75">
      <c r="D1" s="111"/>
    </row>
    <row r="2" spans="1:24" ht="15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5">
      <c r="A3" s="215" t="s">
        <v>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3" ht="15">
      <c r="A4" s="116"/>
      <c r="B4" s="116"/>
      <c r="C4" s="116"/>
      <c r="D4" s="116"/>
      <c r="E4" s="116"/>
      <c r="F4" s="116"/>
      <c r="G4" s="116"/>
      <c r="H4" s="116"/>
      <c r="I4" s="117"/>
      <c r="J4" s="117"/>
      <c r="K4" s="116"/>
      <c r="L4" s="116"/>
      <c r="M4" s="116"/>
      <c r="N4" s="118"/>
      <c r="O4" s="116"/>
      <c r="P4" s="116"/>
      <c r="Q4" s="116"/>
      <c r="R4" s="116"/>
      <c r="S4" s="117"/>
      <c r="T4" s="118"/>
      <c r="U4" s="119"/>
      <c r="V4" s="120"/>
      <c r="W4" s="119"/>
    </row>
    <row r="5" spans="1:23" ht="20.25" customHeight="1">
      <c r="A5" s="121"/>
      <c r="B5" s="122"/>
      <c r="C5" s="122"/>
      <c r="D5" s="123"/>
      <c r="E5" s="122"/>
      <c r="F5" s="122"/>
      <c r="G5" s="122"/>
      <c r="H5" s="122"/>
      <c r="I5" s="124"/>
      <c r="J5" s="124"/>
      <c r="K5" s="217" t="s">
        <v>34</v>
      </c>
      <c r="L5" s="217"/>
      <c r="M5" s="217"/>
      <c r="N5" s="119"/>
      <c r="O5" s="125"/>
      <c r="P5" s="217" t="s">
        <v>35</v>
      </c>
      <c r="Q5" s="217"/>
      <c r="R5" s="217"/>
      <c r="S5" s="126"/>
      <c r="T5" s="119"/>
      <c r="U5" s="119"/>
      <c r="V5" s="119"/>
      <c r="W5" s="119"/>
    </row>
    <row r="6" spans="1:22" s="133" customFormat="1" ht="35.25" customHeight="1">
      <c r="A6" s="127"/>
      <c r="B6" s="127"/>
      <c r="C6" s="127"/>
      <c r="D6" s="127"/>
      <c r="E6" s="127"/>
      <c r="F6" s="127"/>
      <c r="G6" s="127"/>
      <c r="H6" s="128" t="s">
        <v>36</v>
      </c>
      <c r="I6" s="129"/>
      <c r="J6" s="129"/>
      <c r="K6" s="218" t="s">
        <v>37</v>
      </c>
      <c r="L6" s="218"/>
      <c r="M6" s="218"/>
      <c r="N6" s="130"/>
      <c r="O6" s="127"/>
      <c r="P6" s="218" t="s">
        <v>38</v>
      </c>
      <c r="Q6" s="218"/>
      <c r="R6" s="218"/>
      <c r="S6" s="131"/>
      <c r="T6" s="130"/>
      <c r="U6" s="130"/>
      <c r="V6" s="132"/>
    </row>
    <row r="7" spans="1:22" s="136" customFormat="1" ht="15">
      <c r="A7" s="116"/>
      <c r="B7" s="116"/>
      <c r="C7" s="116"/>
      <c r="D7" s="116"/>
      <c r="E7" s="116"/>
      <c r="F7" s="116"/>
      <c r="G7" s="116"/>
      <c r="H7" s="116"/>
      <c r="I7" s="134"/>
      <c r="J7" s="134"/>
      <c r="K7" s="216" t="s">
        <v>39</v>
      </c>
      <c r="L7" s="216"/>
      <c r="M7" s="216"/>
      <c r="N7" s="118"/>
      <c r="O7" s="116"/>
      <c r="P7" s="216" t="s">
        <v>39</v>
      </c>
      <c r="Q7" s="216"/>
      <c r="R7" s="216"/>
      <c r="S7" s="135"/>
      <c r="T7" s="118"/>
      <c r="U7" s="119"/>
      <c r="V7" s="114"/>
    </row>
    <row r="8" spans="1:24" ht="15">
      <c r="A8" s="125"/>
      <c r="B8" s="125"/>
      <c r="C8" s="125"/>
      <c r="D8" s="125"/>
      <c r="E8" s="125"/>
      <c r="F8" s="125"/>
      <c r="G8" s="125"/>
      <c r="H8" s="125"/>
      <c r="I8" s="124"/>
      <c r="J8" s="124"/>
      <c r="K8" s="137"/>
      <c r="L8" s="137"/>
      <c r="M8" s="138"/>
      <c r="N8" s="139"/>
      <c r="O8" s="140"/>
      <c r="P8" s="137"/>
      <c r="Q8" s="137"/>
      <c r="R8" s="138"/>
      <c r="S8" s="141"/>
      <c r="T8" s="139"/>
      <c r="U8" s="142"/>
      <c r="V8" s="143"/>
      <c r="W8" s="110"/>
      <c r="X8" s="110"/>
    </row>
    <row r="9" spans="1:24" ht="15" customHeight="1">
      <c r="A9" s="125"/>
      <c r="B9" s="125"/>
      <c r="C9" s="125"/>
      <c r="D9" s="125"/>
      <c r="E9" s="125"/>
      <c r="F9" s="125"/>
      <c r="G9" s="125"/>
      <c r="H9" s="125"/>
      <c r="I9" s="124"/>
      <c r="J9" s="124"/>
      <c r="K9" s="137"/>
      <c r="L9" s="137"/>
      <c r="M9" s="138"/>
      <c r="N9" s="144"/>
      <c r="O9" s="145"/>
      <c r="P9" s="137"/>
      <c r="Q9" s="137"/>
      <c r="R9" s="138"/>
      <c r="S9" s="141"/>
      <c r="T9" s="144"/>
      <c r="U9" s="146"/>
      <c r="V9" s="147"/>
      <c r="W9" s="110"/>
      <c r="X9" s="110"/>
    </row>
    <row r="10" spans="1:24" s="158" customFormat="1" ht="15">
      <c r="A10" s="148" t="s">
        <v>40</v>
      </c>
      <c r="B10" s="148"/>
      <c r="C10" s="148"/>
      <c r="D10" s="148"/>
      <c r="E10" s="148"/>
      <c r="F10" s="148"/>
      <c r="G10" s="149"/>
      <c r="H10" s="150" t="s">
        <v>41</v>
      </c>
      <c r="I10" s="151"/>
      <c r="J10" s="151"/>
      <c r="K10" s="152"/>
      <c r="L10" s="152"/>
      <c r="M10" s="152">
        <f>+'[1]GuV 1011'!AI10</f>
        <v>758793</v>
      </c>
      <c r="N10" s="153">
        <f>+M10/$M$10</f>
        <v>1</v>
      </c>
      <c r="O10" s="154"/>
      <c r="P10" s="152"/>
      <c r="Q10" s="152"/>
      <c r="R10" s="152">
        <f>'[1]GuV 0910'!AI10</f>
        <v>676682</v>
      </c>
      <c r="S10" s="155"/>
      <c r="T10" s="153">
        <f>+R10/$R$10</f>
        <v>1</v>
      </c>
      <c r="U10" s="156"/>
      <c r="V10" s="157"/>
      <c r="X10" s="159"/>
    </row>
    <row r="11" spans="1:24" s="158" customFormat="1" ht="6.75" customHeight="1">
      <c r="A11" s="148"/>
      <c r="B11" s="148"/>
      <c r="C11" s="148"/>
      <c r="D11" s="148"/>
      <c r="E11" s="148"/>
      <c r="F11" s="148"/>
      <c r="G11" s="149"/>
      <c r="H11" s="150"/>
      <c r="I11" s="151"/>
      <c r="J11" s="151"/>
      <c r="K11" s="152"/>
      <c r="L11" s="152"/>
      <c r="M11" s="152"/>
      <c r="N11" s="153"/>
      <c r="O11" s="154"/>
      <c r="P11" s="152"/>
      <c r="Q11" s="152"/>
      <c r="R11" s="152"/>
      <c r="S11" s="155"/>
      <c r="T11" s="153"/>
      <c r="U11" s="156"/>
      <c r="V11" s="157"/>
      <c r="X11" s="159"/>
    </row>
    <row r="12" spans="1:24" ht="15">
      <c r="A12" s="125" t="s">
        <v>42</v>
      </c>
      <c r="B12" s="125"/>
      <c r="C12" s="125"/>
      <c r="D12" s="125"/>
      <c r="E12" s="125"/>
      <c r="F12" s="125"/>
      <c r="G12" s="125"/>
      <c r="H12" s="150"/>
      <c r="I12" s="124"/>
      <c r="J12" s="124"/>
      <c r="K12" s="137"/>
      <c r="L12" s="137"/>
      <c r="M12" s="160">
        <f>+'[1]GuV 1011'!AI12</f>
        <v>-343957</v>
      </c>
      <c r="N12" s="161">
        <f>+M12/-$M$10</f>
        <v>0.4532949038802414</v>
      </c>
      <c r="O12" s="145"/>
      <c r="P12" s="137"/>
      <c r="Q12" s="137"/>
      <c r="R12" s="160">
        <f>'[1]GuV 0910'!AI12</f>
        <v>-317955</v>
      </c>
      <c r="S12" s="162"/>
      <c r="T12" s="161">
        <f>+R12/-$R$10</f>
        <v>0.46987358907138066</v>
      </c>
      <c r="U12" s="156"/>
      <c r="V12" s="157"/>
      <c r="W12" s="110"/>
      <c r="X12" s="159"/>
    </row>
    <row r="13" spans="1:24" ht="6.75" customHeight="1">
      <c r="A13" s="125"/>
      <c r="B13" s="125"/>
      <c r="C13" s="125"/>
      <c r="D13" s="125"/>
      <c r="E13" s="125"/>
      <c r="F13" s="125"/>
      <c r="G13" s="125"/>
      <c r="H13" s="150"/>
      <c r="I13" s="124"/>
      <c r="J13" s="124"/>
      <c r="K13" s="137"/>
      <c r="L13" s="137"/>
      <c r="M13" s="162"/>
      <c r="N13" s="161"/>
      <c r="O13" s="145"/>
      <c r="P13" s="137"/>
      <c r="Q13" s="137"/>
      <c r="R13" s="162"/>
      <c r="S13" s="162"/>
      <c r="T13" s="161"/>
      <c r="U13" s="156"/>
      <c r="V13" s="157"/>
      <c r="W13" s="110"/>
      <c r="X13" s="159"/>
    </row>
    <row r="14" spans="1:22" s="158" customFormat="1" ht="15">
      <c r="A14" s="148" t="s">
        <v>9</v>
      </c>
      <c r="B14" s="148" t="s">
        <v>43</v>
      </c>
      <c r="C14" s="148"/>
      <c r="D14" s="148"/>
      <c r="E14" s="148"/>
      <c r="F14" s="148"/>
      <c r="G14" s="148"/>
      <c r="H14" s="150"/>
      <c r="I14" s="134"/>
      <c r="J14" s="134"/>
      <c r="K14" s="152"/>
      <c r="L14" s="152"/>
      <c r="M14" s="163">
        <f>+M10+M12</f>
        <v>414836</v>
      </c>
      <c r="N14" s="153">
        <f>+M14/$M$10</f>
        <v>0.5467050961197586</v>
      </c>
      <c r="O14" s="154"/>
      <c r="P14" s="152"/>
      <c r="Q14" s="152"/>
      <c r="R14" s="163">
        <f>+R10+R12</f>
        <v>358727</v>
      </c>
      <c r="S14" s="155"/>
      <c r="T14" s="153">
        <f>+R14/$R$10</f>
        <v>0.5301264109286193</v>
      </c>
      <c r="U14" s="156"/>
      <c r="V14" s="157"/>
    </row>
    <row r="15" spans="1:22" s="158" customFormat="1" ht="6.75" customHeight="1">
      <c r="A15" s="148"/>
      <c r="B15" s="148"/>
      <c r="C15" s="148"/>
      <c r="D15" s="148"/>
      <c r="E15" s="148"/>
      <c r="F15" s="148"/>
      <c r="G15" s="148"/>
      <c r="H15" s="150"/>
      <c r="I15" s="134"/>
      <c r="J15" s="134"/>
      <c r="K15" s="152"/>
      <c r="L15" s="152"/>
      <c r="M15" s="152"/>
      <c r="N15" s="153"/>
      <c r="O15" s="154"/>
      <c r="P15" s="152"/>
      <c r="Q15" s="152"/>
      <c r="R15" s="152"/>
      <c r="S15" s="155"/>
      <c r="T15" s="153"/>
      <c r="U15" s="156"/>
      <c r="V15" s="157"/>
    </row>
    <row r="16" spans="1:24" ht="15">
      <c r="A16" s="125" t="s">
        <v>44</v>
      </c>
      <c r="B16" s="125"/>
      <c r="C16" s="125"/>
      <c r="D16" s="125"/>
      <c r="E16" s="125"/>
      <c r="F16" s="125"/>
      <c r="G16" s="125"/>
      <c r="H16" s="150"/>
      <c r="I16" s="124"/>
      <c r="J16" s="124"/>
      <c r="K16" s="137"/>
      <c r="L16" s="137"/>
      <c r="M16" s="137">
        <f>+'[1]GuV 1011'!AI16</f>
        <v>-187140</v>
      </c>
      <c r="N16" s="161">
        <f>+M16/-$M$10</f>
        <v>0.24662852714772013</v>
      </c>
      <c r="O16" s="145"/>
      <c r="P16" s="137"/>
      <c r="Q16" s="137"/>
      <c r="R16" s="137">
        <f>'[1]GuV 0910'!AI16</f>
        <v>-162801</v>
      </c>
      <c r="S16" s="162"/>
      <c r="T16" s="161">
        <f>+R16/-$R$10</f>
        <v>0.24058715910870984</v>
      </c>
      <c r="U16" s="156"/>
      <c r="V16" s="157"/>
      <c r="W16" s="110"/>
      <c r="X16" s="110"/>
    </row>
    <row r="17" spans="1:24" ht="15">
      <c r="A17" s="125" t="s">
        <v>45</v>
      </c>
      <c r="B17" s="125"/>
      <c r="C17" s="125"/>
      <c r="D17" s="125"/>
      <c r="E17" s="125"/>
      <c r="F17" s="125"/>
      <c r="G17" s="125"/>
      <c r="H17" s="150"/>
      <c r="I17" s="124"/>
      <c r="J17" s="124"/>
      <c r="K17" s="137"/>
      <c r="L17" s="137"/>
      <c r="M17" s="137">
        <f>+'[1]GuV 1011'!AI17</f>
        <v>-40276</v>
      </c>
      <c r="N17" s="161">
        <f>+M17/-$M$10</f>
        <v>0.053079034730156974</v>
      </c>
      <c r="O17" s="145"/>
      <c r="P17" s="137"/>
      <c r="Q17" s="137"/>
      <c r="R17" s="137">
        <f>'[1]GuV 0910'!AI17</f>
        <v>-37245</v>
      </c>
      <c r="S17" s="162"/>
      <c r="T17" s="161">
        <f>+R17/-$R$10</f>
        <v>0.05504062469520395</v>
      </c>
      <c r="U17" s="156"/>
      <c r="V17" s="157"/>
      <c r="W17" s="110"/>
      <c r="X17" s="110"/>
    </row>
    <row r="18" spans="1:24" ht="15">
      <c r="A18" s="125" t="s">
        <v>46</v>
      </c>
      <c r="B18" s="125"/>
      <c r="C18" s="125"/>
      <c r="D18" s="125"/>
      <c r="E18" s="125"/>
      <c r="F18" s="125"/>
      <c r="G18" s="125"/>
      <c r="H18" s="150" t="s">
        <v>47</v>
      </c>
      <c r="I18" s="124"/>
      <c r="J18" s="124"/>
      <c r="K18" s="137"/>
      <c r="L18" s="137"/>
      <c r="M18" s="137">
        <f>+'[1]GuV 1011'!AI18</f>
        <v>-84215</v>
      </c>
      <c r="N18" s="161">
        <f>+M18/-$M$10</f>
        <v>0.11098547298143235</v>
      </c>
      <c r="O18" s="145"/>
      <c r="P18" s="137"/>
      <c r="Q18" s="137"/>
      <c r="R18" s="137">
        <f>'[1]GuV 0910'!AI18</f>
        <v>-72356</v>
      </c>
      <c r="S18" s="162"/>
      <c r="T18" s="161">
        <f>+R18/-$R$10</f>
        <v>0.10692762627053772</v>
      </c>
      <c r="U18" s="164"/>
      <c r="V18" s="165"/>
      <c r="W18" s="110"/>
      <c r="X18" s="110"/>
    </row>
    <row r="19" spans="1:24" ht="15">
      <c r="A19" s="125" t="s">
        <v>48</v>
      </c>
      <c r="B19" s="125"/>
      <c r="C19" s="125"/>
      <c r="D19" s="125"/>
      <c r="E19" s="125"/>
      <c r="F19" s="125"/>
      <c r="G19" s="125"/>
      <c r="H19" s="150" t="s">
        <v>49</v>
      </c>
      <c r="I19" s="124"/>
      <c r="J19" s="124"/>
      <c r="K19" s="162"/>
      <c r="L19" s="162"/>
      <c r="M19" s="137">
        <f>+'[1]GuV 1011'!AI19</f>
        <v>361</v>
      </c>
      <c r="N19" s="161">
        <f>+M19/$M$10</f>
        <v>0.0004757555749723574</v>
      </c>
      <c r="O19" s="145"/>
      <c r="P19" s="162"/>
      <c r="Q19" s="162"/>
      <c r="R19" s="137">
        <f>'[1]GuV 0910'!AI19</f>
        <v>485</v>
      </c>
      <c r="S19" s="162"/>
      <c r="T19" s="161">
        <f>+R19/$R$10</f>
        <v>0.0007167325272432251</v>
      </c>
      <c r="U19" s="156"/>
      <c r="V19" s="157"/>
      <c r="W19" s="110"/>
      <c r="X19" s="166"/>
    </row>
    <row r="20" spans="1:24" ht="15">
      <c r="A20" s="125" t="s">
        <v>50</v>
      </c>
      <c r="B20" s="125"/>
      <c r="C20" s="125"/>
      <c r="D20" s="125"/>
      <c r="E20" s="125"/>
      <c r="F20" s="125"/>
      <c r="G20" s="125"/>
      <c r="H20" s="150" t="s">
        <v>51</v>
      </c>
      <c r="I20" s="124"/>
      <c r="J20" s="124"/>
      <c r="K20" s="162"/>
      <c r="L20" s="162"/>
      <c r="M20" s="137">
        <f>+'[1]GuV 1011'!AI20</f>
        <v>0</v>
      </c>
      <c r="N20" s="161">
        <f>+M20/$M$10</f>
        <v>0</v>
      </c>
      <c r="O20" s="145"/>
      <c r="P20" s="162"/>
      <c r="Q20" s="162"/>
      <c r="R20" s="137">
        <f>'[1]GuV 0910'!AI20</f>
        <v>-67</v>
      </c>
      <c r="S20" s="162"/>
      <c r="T20" s="161">
        <f>+R20/-$R$10</f>
        <v>9.901253469133212E-05</v>
      </c>
      <c r="U20" s="156"/>
      <c r="V20" s="157"/>
      <c r="W20" s="110"/>
      <c r="X20" s="166"/>
    </row>
    <row r="21" spans="1:24" ht="15" hidden="1">
      <c r="A21" s="125" t="s">
        <v>52</v>
      </c>
      <c r="B21" s="125"/>
      <c r="C21" s="125"/>
      <c r="D21" s="125"/>
      <c r="E21" s="125"/>
      <c r="F21" s="125"/>
      <c r="G21" s="125"/>
      <c r="H21" s="150" t="s">
        <v>53</v>
      </c>
      <c r="I21" s="151"/>
      <c r="J21" s="151"/>
      <c r="K21" s="137"/>
      <c r="L21" s="137"/>
      <c r="M21" s="137">
        <f>+'[1]GuV 1011'!AI21</f>
        <v>0</v>
      </c>
      <c r="N21" s="161">
        <f>+M21/$M$10</f>
        <v>0</v>
      </c>
      <c r="O21" s="145"/>
      <c r="P21" s="137"/>
      <c r="Q21" s="137"/>
      <c r="R21" s="160">
        <f>'[1]GuV 0910'!AI21</f>
        <v>0</v>
      </c>
      <c r="S21" s="162"/>
      <c r="T21" s="161">
        <f>+R21/$R$10</f>
        <v>0</v>
      </c>
      <c r="U21" s="156"/>
      <c r="V21" s="157"/>
      <c r="W21" s="110"/>
      <c r="X21" s="110"/>
    </row>
    <row r="22" spans="1:24" ht="15" hidden="1">
      <c r="A22" s="125"/>
      <c r="B22" s="125"/>
      <c r="C22" s="125"/>
      <c r="D22" s="125"/>
      <c r="E22" s="125"/>
      <c r="F22" s="125"/>
      <c r="G22" s="125"/>
      <c r="H22" s="150"/>
      <c r="I22" s="151"/>
      <c r="J22" s="151"/>
      <c r="K22" s="137"/>
      <c r="L22" s="137"/>
      <c r="M22" s="137"/>
      <c r="N22" s="161"/>
      <c r="O22" s="145"/>
      <c r="P22" s="137"/>
      <c r="Q22" s="137"/>
      <c r="R22" s="162"/>
      <c r="S22" s="162"/>
      <c r="T22" s="161"/>
      <c r="U22" s="146"/>
      <c r="V22" s="147"/>
      <c r="W22" s="110"/>
      <c r="X22" s="110"/>
    </row>
    <row r="23" spans="1:24" s="174" customFormat="1" ht="15">
      <c r="A23" s="167"/>
      <c r="B23" s="167" t="s">
        <v>54</v>
      </c>
      <c r="C23" s="167"/>
      <c r="D23" s="167"/>
      <c r="E23" s="167"/>
      <c r="F23" s="167"/>
      <c r="G23" s="167"/>
      <c r="H23" s="168"/>
      <c r="I23" s="169"/>
      <c r="J23" s="169"/>
      <c r="K23" s="170">
        <f>+'[1]GuV 1011'!AG23</f>
        <v>122508</v>
      </c>
      <c r="L23" s="170"/>
      <c r="M23" s="171"/>
      <c r="N23" s="172">
        <f>+K23/M10</f>
        <v>0.16145114675543923</v>
      </c>
      <c r="O23" s="173"/>
      <c r="P23" s="171">
        <f>'[1]GuV 0910'!AG23</f>
        <v>107713</v>
      </c>
      <c r="Q23" s="170"/>
      <c r="R23" s="171"/>
      <c r="S23" s="171"/>
      <c r="T23" s="172">
        <f>+P23/R10</f>
        <v>0.15917816640608143</v>
      </c>
      <c r="U23" s="156"/>
      <c r="V23" s="157"/>
      <c r="X23" s="166"/>
    </row>
    <row r="24" spans="1:24" s="174" customFormat="1" ht="15">
      <c r="A24" s="167"/>
      <c r="B24" s="167" t="s">
        <v>55</v>
      </c>
      <c r="C24" s="167"/>
      <c r="D24" s="167"/>
      <c r="E24" s="167"/>
      <c r="F24" s="167"/>
      <c r="G24" s="167"/>
      <c r="H24" s="168"/>
      <c r="I24" s="169"/>
      <c r="J24" s="169"/>
      <c r="K24" s="170">
        <f>'[1]GuV 1011'!AG24</f>
        <v>18942</v>
      </c>
      <c r="L24" s="170"/>
      <c r="M24" s="171"/>
      <c r="N24" s="172"/>
      <c r="O24" s="173"/>
      <c r="P24" s="171">
        <f>'[1]GuV 0910'!AG24</f>
        <v>20970</v>
      </c>
      <c r="Q24" s="170"/>
      <c r="R24" s="171"/>
      <c r="S24" s="171"/>
      <c r="T24" s="172"/>
      <c r="U24" s="156"/>
      <c r="V24" s="157"/>
      <c r="X24" s="166"/>
    </row>
    <row r="25" spans="1:24" ht="15">
      <c r="A25" s="125"/>
      <c r="B25" s="125"/>
      <c r="C25" s="125"/>
      <c r="D25" s="125"/>
      <c r="E25" s="125"/>
      <c r="F25" s="125"/>
      <c r="G25" s="125"/>
      <c r="H25" s="150"/>
      <c r="I25" s="151"/>
      <c r="J25" s="151"/>
      <c r="K25" s="137"/>
      <c r="L25" s="137"/>
      <c r="M25" s="162"/>
      <c r="N25" s="161"/>
      <c r="O25" s="145"/>
      <c r="P25" s="162"/>
      <c r="Q25" s="137"/>
      <c r="R25" s="162"/>
      <c r="S25" s="162"/>
      <c r="T25" s="161"/>
      <c r="U25" s="146"/>
      <c r="V25" s="147"/>
      <c r="W25" s="110"/>
      <c r="X25" s="110"/>
    </row>
    <row r="26" spans="1:22" s="158" customFormat="1" ht="15">
      <c r="A26" s="148" t="s">
        <v>19</v>
      </c>
      <c r="B26" s="148" t="s">
        <v>56</v>
      </c>
      <c r="C26" s="148"/>
      <c r="D26" s="148"/>
      <c r="E26" s="148"/>
      <c r="F26" s="148"/>
      <c r="G26" s="148"/>
      <c r="H26" s="150"/>
      <c r="I26" s="134"/>
      <c r="J26" s="134"/>
      <c r="K26" s="175"/>
      <c r="L26" s="175"/>
      <c r="M26" s="175">
        <f>+M14+M16+M17+M18+M21+M19+M20</f>
        <v>103566</v>
      </c>
      <c r="N26" s="153">
        <f>+M26/$M$10</f>
        <v>0.13648781683542152</v>
      </c>
      <c r="O26" s="154"/>
      <c r="P26" s="175"/>
      <c r="Q26" s="175"/>
      <c r="R26" s="175">
        <f>R14+R16+R17+R18+R19+R20</f>
        <v>86743</v>
      </c>
      <c r="S26" s="155"/>
      <c r="T26" s="153">
        <f>+R26/$R$10</f>
        <v>0.12818872084671973</v>
      </c>
      <c r="U26" s="156"/>
      <c r="V26" s="157"/>
    </row>
    <row r="27" spans="1:24" ht="6.75" customHeight="1">
      <c r="A27" s="125"/>
      <c r="B27" s="125"/>
      <c r="C27" s="125"/>
      <c r="D27" s="125"/>
      <c r="E27" s="125"/>
      <c r="F27" s="125"/>
      <c r="G27" s="125"/>
      <c r="H27" s="150"/>
      <c r="I27" s="124"/>
      <c r="J27" s="124"/>
      <c r="K27" s="137"/>
      <c r="L27" s="137"/>
      <c r="M27" s="137"/>
      <c r="N27" s="176"/>
      <c r="O27" s="145"/>
      <c r="P27" s="137"/>
      <c r="Q27" s="137"/>
      <c r="R27" s="137"/>
      <c r="S27" s="162"/>
      <c r="T27" s="176"/>
      <c r="U27" s="146"/>
      <c r="V27" s="147"/>
      <c r="W27" s="110"/>
      <c r="X27" s="110"/>
    </row>
    <row r="28" spans="1:24" ht="15.75" customHeight="1">
      <c r="A28" s="125" t="s">
        <v>57</v>
      </c>
      <c r="B28" s="125"/>
      <c r="C28" s="125"/>
      <c r="D28" s="125"/>
      <c r="E28" s="125"/>
      <c r="F28" s="125"/>
      <c r="G28" s="125"/>
      <c r="H28" s="150" t="s">
        <v>58</v>
      </c>
      <c r="I28" s="124"/>
      <c r="J28" s="124"/>
      <c r="K28" s="137"/>
      <c r="L28" s="137"/>
      <c r="M28" s="137">
        <f>+'[1]GuV 1011'!AI28</f>
        <v>-68</v>
      </c>
      <c r="N28" s="161">
        <f>+M28/-$M$10</f>
        <v>8.961600858205071E-05</v>
      </c>
      <c r="O28" s="145"/>
      <c r="P28" s="137"/>
      <c r="Q28" s="137"/>
      <c r="R28" s="162">
        <f>'[1]GuV 0910'!AI28</f>
        <v>-37</v>
      </c>
      <c r="S28" s="162"/>
      <c r="T28" s="161">
        <f>+R28/$R$10</f>
        <v>-5.467856393401923E-05</v>
      </c>
      <c r="U28" s="146"/>
      <c r="V28" s="147"/>
      <c r="W28" s="110"/>
      <c r="X28" s="110"/>
    </row>
    <row r="29" spans="1:24" ht="15">
      <c r="A29" s="125" t="s">
        <v>59</v>
      </c>
      <c r="B29" s="125"/>
      <c r="C29" s="125"/>
      <c r="D29" s="125"/>
      <c r="E29" s="125"/>
      <c r="F29" s="125"/>
      <c r="G29" s="125"/>
      <c r="H29" s="150" t="s">
        <v>60</v>
      </c>
      <c r="I29" s="124"/>
      <c r="J29" s="124"/>
      <c r="K29" s="137"/>
      <c r="L29" s="137"/>
      <c r="M29" s="137">
        <f>+'[1]GuV 1011'!AI29</f>
        <v>4522</v>
      </c>
      <c r="N29" s="161">
        <f>+M29/$M$10</f>
        <v>0.005959464570706372</v>
      </c>
      <c r="O29" s="145"/>
      <c r="P29" s="137"/>
      <c r="Q29" s="137"/>
      <c r="R29" s="162">
        <f>'[1]GuV 0910'!AI29</f>
        <v>2239</v>
      </c>
      <c r="S29" s="162"/>
      <c r="T29" s="161">
        <f>+R29/$R$10</f>
        <v>0.0033087920175207852</v>
      </c>
      <c r="U29" s="156"/>
      <c r="V29" s="157"/>
      <c r="W29" s="110"/>
      <c r="X29" s="166"/>
    </row>
    <row r="30" spans="1:24" ht="15">
      <c r="A30" s="125" t="s">
        <v>61</v>
      </c>
      <c r="B30" s="125"/>
      <c r="C30" s="125"/>
      <c r="D30" s="125"/>
      <c r="E30" s="125"/>
      <c r="F30" s="125"/>
      <c r="G30" s="125"/>
      <c r="H30" s="150" t="s">
        <v>60</v>
      </c>
      <c r="I30" s="124"/>
      <c r="J30" s="124"/>
      <c r="K30" s="137"/>
      <c r="L30" s="137"/>
      <c r="M30" s="137">
        <f>+'[1]GuV 1011'!AI30</f>
        <v>-7171</v>
      </c>
      <c r="N30" s="161">
        <f>+M30/-$M$10</f>
        <v>0.009450535257968906</v>
      </c>
      <c r="O30" s="145"/>
      <c r="P30" s="137"/>
      <c r="Q30" s="137"/>
      <c r="R30" s="162">
        <f>'[1]GuV 0910'!AI30</f>
        <v>-5883</v>
      </c>
      <c r="S30" s="162"/>
      <c r="T30" s="161">
        <f>+R30/-$R$10</f>
        <v>0.008693891665509058</v>
      </c>
      <c r="U30" s="156"/>
      <c r="V30" s="157"/>
      <c r="W30" s="110"/>
      <c r="X30" s="166"/>
    </row>
    <row r="31" spans="1:24" ht="15">
      <c r="A31" s="125" t="s">
        <v>52</v>
      </c>
      <c r="B31" s="125"/>
      <c r="C31" s="125"/>
      <c r="D31" s="125"/>
      <c r="E31" s="125"/>
      <c r="F31" s="125"/>
      <c r="G31" s="125"/>
      <c r="H31" s="150" t="s">
        <v>62</v>
      </c>
      <c r="I31" s="124"/>
      <c r="J31" s="124"/>
      <c r="K31" s="137"/>
      <c r="L31" s="137"/>
      <c r="M31" s="137">
        <f>+'[1]GuV 1011'!AI31</f>
        <v>-2570</v>
      </c>
      <c r="N31" s="161">
        <f>+M31/-$M$10</f>
        <v>0.0033869579714098574</v>
      </c>
      <c r="O31" s="145"/>
      <c r="P31" s="137"/>
      <c r="Q31" s="137"/>
      <c r="R31" s="162">
        <f>'[1]GuV 0910'!AI31</f>
        <v>-3704</v>
      </c>
      <c r="S31" s="162"/>
      <c r="T31" s="161">
        <f>+R31/$R$10</f>
        <v>-0.005473767589502898</v>
      </c>
      <c r="U31" s="156"/>
      <c r="V31" s="157"/>
      <c r="W31" s="110"/>
      <c r="X31" s="166"/>
    </row>
    <row r="32" spans="1:24" ht="15">
      <c r="A32" s="125" t="s">
        <v>63</v>
      </c>
      <c r="B32" s="125"/>
      <c r="C32" s="125"/>
      <c r="D32" s="125"/>
      <c r="E32" s="125"/>
      <c r="F32" s="125"/>
      <c r="G32" s="125"/>
      <c r="H32" s="150" t="s">
        <v>60</v>
      </c>
      <c r="I32" s="124"/>
      <c r="J32" s="124"/>
      <c r="K32" s="137"/>
      <c r="L32" s="137"/>
      <c r="M32" s="160">
        <f>+'[1]GuV 1011'!AI32</f>
        <v>2602</v>
      </c>
      <c r="N32" s="161">
        <f>+M32/$M$10</f>
        <v>0.0034291302107425873</v>
      </c>
      <c r="O32" s="177"/>
      <c r="P32" s="137"/>
      <c r="Q32" s="137"/>
      <c r="R32" s="160">
        <f>'[1]GuV 0910'!AI32</f>
        <v>3618</v>
      </c>
      <c r="S32" s="162"/>
      <c r="T32" s="161">
        <f>+R32/$R$10</f>
        <v>0.005346676873331934</v>
      </c>
      <c r="U32" s="156"/>
      <c r="V32" s="157"/>
      <c r="W32" s="110"/>
      <c r="X32" s="110"/>
    </row>
    <row r="33" spans="1:24" ht="6.75" customHeight="1">
      <c r="A33" s="125"/>
      <c r="B33" s="125"/>
      <c r="C33" s="125"/>
      <c r="D33" s="125"/>
      <c r="E33" s="125"/>
      <c r="F33" s="125"/>
      <c r="G33" s="125"/>
      <c r="H33" s="150"/>
      <c r="I33" s="124"/>
      <c r="J33" s="124"/>
      <c r="K33" s="137"/>
      <c r="L33" s="137"/>
      <c r="M33" s="162"/>
      <c r="N33" s="161"/>
      <c r="O33" s="177"/>
      <c r="P33" s="137"/>
      <c r="Q33" s="137"/>
      <c r="R33" s="162"/>
      <c r="S33" s="162"/>
      <c r="T33" s="161"/>
      <c r="U33" s="156"/>
      <c r="V33" s="157"/>
      <c r="W33" s="110"/>
      <c r="X33" s="110"/>
    </row>
    <row r="34" spans="1:22" s="158" customFormat="1" ht="15">
      <c r="A34" s="148"/>
      <c r="B34" s="148" t="s">
        <v>64</v>
      </c>
      <c r="C34" s="148"/>
      <c r="D34" s="148"/>
      <c r="E34" s="148"/>
      <c r="F34" s="148"/>
      <c r="G34" s="148"/>
      <c r="H34" s="150"/>
      <c r="I34" s="134"/>
      <c r="J34" s="134"/>
      <c r="K34" s="152"/>
      <c r="L34" s="152"/>
      <c r="M34" s="152">
        <f>+M26+M29+M30+M32+M28+M31</f>
        <v>100881</v>
      </c>
      <c r="N34" s="153">
        <f>+M34/$M$10</f>
        <v>0.13294930237890967</v>
      </c>
      <c r="O34" s="154"/>
      <c r="P34" s="152"/>
      <c r="Q34" s="152"/>
      <c r="R34" s="152">
        <f>+R26+R29+R30+R32+R31+R28</f>
        <v>82976</v>
      </c>
      <c r="S34" s="155"/>
      <c r="T34" s="153">
        <f>+R34/$R$10</f>
        <v>0.12262185191862647</v>
      </c>
      <c r="U34" s="156"/>
      <c r="V34" s="157"/>
    </row>
    <row r="35" spans="1:24" ht="6.75" customHeight="1">
      <c r="A35" s="125"/>
      <c r="B35" s="125"/>
      <c r="C35" s="125"/>
      <c r="D35" s="125"/>
      <c r="E35" s="125"/>
      <c r="F35" s="125"/>
      <c r="G35" s="125"/>
      <c r="H35" s="150"/>
      <c r="I35" s="124"/>
      <c r="J35" s="124"/>
      <c r="K35" s="137"/>
      <c r="L35" s="137"/>
      <c r="M35" s="137"/>
      <c r="N35" s="176"/>
      <c r="O35" s="145"/>
      <c r="P35" s="137"/>
      <c r="Q35" s="137"/>
      <c r="R35" s="137"/>
      <c r="S35" s="162"/>
      <c r="T35" s="176"/>
      <c r="U35" s="146"/>
      <c r="V35" s="147"/>
      <c r="W35" s="110"/>
      <c r="X35" s="110"/>
    </row>
    <row r="36" spans="1:24" ht="15">
      <c r="A36" s="125" t="s">
        <v>65</v>
      </c>
      <c r="B36" s="125"/>
      <c r="C36" s="125"/>
      <c r="D36" s="125"/>
      <c r="E36" s="125"/>
      <c r="F36" s="125"/>
      <c r="G36" s="125"/>
      <c r="H36" s="150" t="s">
        <v>66</v>
      </c>
      <c r="I36" s="124"/>
      <c r="J36" s="124"/>
      <c r="K36" s="137"/>
      <c r="L36" s="137"/>
      <c r="M36" s="137">
        <f>+'[1]GuV 1011'!AI36</f>
        <v>-28607</v>
      </c>
      <c r="N36" s="161">
        <f>+M36/-$M$10</f>
        <v>0.037700664080981244</v>
      </c>
      <c r="O36" s="177"/>
      <c r="P36" s="137"/>
      <c r="Q36" s="137"/>
      <c r="R36" s="137">
        <f>'[1]GuV 0910'!AI36</f>
        <v>-23340</v>
      </c>
      <c r="S36" s="162"/>
      <c r="T36" s="161">
        <f>+R36/-$R$10</f>
        <v>0.03449182924918943</v>
      </c>
      <c r="U36" s="156"/>
      <c r="V36" s="157"/>
      <c r="W36" s="110"/>
      <c r="X36" s="110"/>
    </row>
    <row r="37" spans="1:24" ht="6.75" customHeight="1">
      <c r="A37" s="125"/>
      <c r="B37" s="125"/>
      <c r="C37" s="125"/>
      <c r="D37" s="125"/>
      <c r="E37" s="125"/>
      <c r="F37" s="125"/>
      <c r="G37" s="125"/>
      <c r="H37" s="150"/>
      <c r="I37" s="124"/>
      <c r="J37" s="124"/>
      <c r="K37" s="137"/>
      <c r="L37" s="137"/>
      <c r="M37" s="137"/>
      <c r="N37" s="161"/>
      <c r="O37" s="177"/>
      <c r="P37" s="137"/>
      <c r="Q37" s="137"/>
      <c r="R37" s="137"/>
      <c r="S37" s="162"/>
      <c r="T37" s="161"/>
      <c r="U37" s="156"/>
      <c r="V37" s="157"/>
      <c r="W37" s="110"/>
      <c r="X37" s="110"/>
    </row>
    <row r="38" spans="1:24" ht="15.75" thickBot="1">
      <c r="A38" s="148" t="s">
        <v>67</v>
      </c>
      <c r="B38" s="148"/>
      <c r="C38" s="148"/>
      <c r="D38" s="148"/>
      <c r="E38" s="125"/>
      <c r="F38" s="125"/>
      <c r="G38" s="125"/>
      <c r="H38" s="150"/>
      <c r="I38" s="124"/>
      <c r="J38" s="124"/>
      <c r="K38" s="137"/>
      <c r="L38" s="137"/>
      <c r="M38" s="178">
        <f>SUM(M34:M36)</f>
        <v>72274</v>
      </c>
      <c r="N38" s="161">
        <f>+M38/$M$10</f>
        <v>0.09524863829792841</v>
      </c>
      <c r="O38" s="154"/>
      <c r="P38" s="155"/>
      <c r="Q38" s="155"/>
      <c r="R38" s="178">
        <f>SUM(R34:R36)</f>
        <v>59636</v>
      </c>
      <c r="S38" s="162"/>
      <c r="T38" s="161">
        <f>+R38/$R$10</f>
        <v>0.08813002266943705</v>
      </c>
      <c r="U38" s="156"/>
      <c r="V38" s="157"/>
      <c r="W38" s="110"/>
      <c r="X38" s="166"/>
    </row>
    <row r="39" spans="1:24" ht="6.75" customHeight="1" thickTop="1">
      <c r="A39" s="125"/>
      <c r="B39" s="125"/>
      <c r="C39" s="125"/>
      <c r="D39" s="125"/>
      <c r="E39" s="125"/>
      <c r="F39" s="125"/>
      <c r="G39" s="125"/>
      <c r="H39" s="150"/>
      <c r="I39" s="124"/>
      <c r="J39" s="124"/>
      <c r="K39" s="137"/>
      <c r="L39" s="137"/>
      <c r="M39" s="137"/>
      <c r="N39" s="161"/>
      <c r="O39" s="177"/>
      <c r="P39" s="137"/>
      <c r="Q39" s="137"/>
      <c r="R39" s="137"/>
      <c r="S39" s="162"/>
      <c r="T39" s="161"/>
      <c r="U39" s="156"/>
      <c r="V39" s="157"/>
      <c r="W39" s="110"/>
      <c r="X39" s="110"/>
    </row>
    <row r="40" spans="1:24" ht="15">
      <c r="A40" s="125" t="s">
        <v>68</v>
      </c>
      <c r="B40" s="125"/>
      <c r="C40" s="125"/>
      <c r="D40" s="125"/>
      <c r="E40" s="125"/>
      <c r="F40" s="125"/>
      <c r="G40" s="125"/>
      <c r="H40" s="150"/>
      <c r="I40" s="124"/>
      <c r="J40" s="124"/>
      <c r="K40" s="137"/>
      <c r="L40" s="137"/>
      <c r="M40" s="137"/>
      <c r="N40" s="161"/>
      <c r="O40" s="177"/>
      <c r="P40" s="137"/>
      <c r="Q40" s="137"/>
      <c r="R40" s="137"/>
      <c r="S40" s="162"/>
      <c r="T40" s="161"/>
      <c r="U40" s="156"/>
      <c r="V40" s="157"/>
      <c r="W40" s="110"/>
      <c r="X40" s="110"/>
    </row>
    <row r="41" spans="1:24" ht="15">
      <c r="A41" s="125"/>
      <c r="B41" s="125" t="s">
        <v>69</v>
      </c>
      <c r="C41" s="125"/>
      <c r="D41" s="125"/>
      <c r="E41" s="125"/>
      <c r="F41" s="125"/>
      <c r="G41" s="125"/>
      <c r="H41" s="150"/>
      <c r="I41" s="124"/>
      <c r="J41" s="124"/>
      <c r="K41" s="137"/>
      <c r="L41" s="137"/>
      <c r="M41" s="137">
        <f>+'[1]GuV 1011'!AI41</f>
        <v>66906</v>
      </c>
      <c r="N41" s="179">
        <f>+M41/$M$10</f>
        <v>0.08817424514986301</v>
      </c>
      <c r="O41" s="177"/>
      <c r="P41" s="137"/>
      <c r="Q41" s="137"/>
      <c r="R41" s="137">
        <f>'[1]GuV 0910'!AI41</f>
        <v>54889</v>
      </c>
      <c r="S41" s="162"/>
      <c r="T41" s="161">
        <f>+R41/$R$10</f>
        <v>0.08111491069660491</v>
      </c>
      <c r="U41" s="156"/>
      <c r="V41" s="157"/>
      <c r="W41" s="110"/>
      <c r="X41" s="110"/>
    </row>
    <row r="42" spans="1:24" ht="15">
      <c r="A42" s="125"/>
      <c r="B42" s="125" t="s">
        <v>70</v>
      </c>
      <c r="C42" s="125"/>
      <c r="D42" s="125"/>
      <c r="E42" s="125"/>
      <c r="F42" s="125"/>
      <c r="G42" s="125"/>
      <c r="H42" s="150"/>
      <c r="I42" s="124"/>
      <c r="J42" s="124"/>
      <c r="K42" s="137"/>
      <c r="L42" s="137"/>
      <c r="M42" s="137">
        <f>+'[1]GuV 1011'!AI42</f>
        <v>5368</v>
      </c>
      <c r="N42" s="179">
        <f>+M42/$M$10</f>
        <v>0.007074393148065414</v>
      </c>
      <c r="O42" s="177"/>
      <c r="P42" s="137"/>
      <c r="Q42" s="137"/>
      <c r="R42" s="137">
        <f>'[1]GuV 0910'!AI42</f>
        <v>4747</v>
      </c>
      <c r="S42" s="162"/>
      <c r="T42" s="179">
        <f>+R42/$R$10</f>
        <v>0.007015111972832143</v>
      </c>
      <c r="U42" s="156"/>
      <c r="V42" s="157"/>
      <c r="W42" s="110"/>
      <c r="X42" s="110"/>
    </row>
    <row r="43" spans="1:24" ht="15">
      <c r="A43" s="148"/>
      <c r="B43" s="148"/>
      <c r="C43" s="148"/>
      <c r="D43" s="152"/>
      <c r="E43" s="148"/>
      <c r="F43" s="148"/>
      <c r="G43" s="148"/>
      <c r="H43" s="150"/>
      <c r="I43" s="134"/>
      <c r="J43" s="134"/>
      <c r="K43" s="155"/>
      <c r="L43" s="155"/>
      <c r="M43" s="180"/>
      <c r="N43" s="181"/>
      <c r="O43" s="148"/>
      <c r="P43" s="155"/>
      <c r="Q43" s="155"/>
      <c r="R43" s="180"/>
      <c r="S43" s="182"/>
      <c r="T43" s="181"/>
      <c r="U43" s="183"/>
      <c r="V43" s="184"/>
      <c r="W43" s="110"/>
      <c r="X43" s="110"/>
    </row>
    <row r="44" spans="1:22" s="192" customFormat="1" ht="33" customHeight="1">
      <c r="A44" s="214" t="s">
        <v>71</v>
      </c>
      <c r="B44" s="214"/>
      <c r="C44" s="214"/>
      <c r="D44" s="214"/>
      <c r="E44" s="214"/>
      <c r="F44" s="214"/>
      <c r="G44" s="214"/>
      <c r="H44" s="185"/>
      <c r="I44" s="134"/>
      <c r="J44" s="134"/>
      <c r="K44" s="186"/>
      <c r="L44" s="186"/>
      <c r="M44" s="187"/>
      <c r="N44" s="188"/>
      <c r="O44" s="189"/>
      <c r="P44" s="187"/>
      <c r="Q44" s="187"/>
      <c r="R44" s="187"/>
      <c r="S44" s="190"/>
      <c r="T44" s="191"/>
      <c r="U44" s="156"/>
      <c r="V44" s="157"/>
    </row>
    <row r="45" spans="1:24" ht="6.75" customHeight="1">
      <c r="A45" s="125"/>
      <c r="B45" s="125"/>
      <c r="C45" s="125"/>
      <c r="D45" s="137"/>
      <c r="E45" s="125"/>
      <c r="F45" s="125"/>
      <c r="G45" s="125"/>
      <c r="H45" s="150"/>
      <c r="I45" s="124"/>
      <c r="J45" s="124"/>
      <c r="K45" s="162"/>
      <c r="L45" s="162"/>
      <c r="M45" s="193"/>
      <c r="N45" s="119"/>
      <c r="O45" s="125"/>
      <c r="P45" s="162"/>
      <c r="Q45" s="162"/>
      <c r="R45" s="193"/>
      <c r="S45" s="194"/>
      <c r="T45" s="119"/>
      <c r="U45" s="146"/>
      <c r="V45" s="147"/>
      <c r="W45" s="110"/>
      <c r="X45" s="110"/>
    </row>
    <row r="46" spans="1:24" ht="15.75" thickBot="1">
      <c r="A46" s="125"/>
      <c r="B46" s="148" t="str">
        <f>"- Unverwässert / verwässert"</f>
        <v>- Unverwässert / verwässert</v>
      </c>
      <c r="C46" s="148"/>
      <c r="D46" s="148"/>
      <c r="E46" s="148"/>
      <c r="F46" s="148"/>
      <c r="G46" s="148"/>
      <c r="H46" s="150" t="s">
        <v>72</v>
      </c>
      <c r="I46" s="134"/>
      <c r="J46" s="134"/>
      <c r="K46" s="155"/>
      <c r="L46" s="155"/>
      <c r="M46" s="195">
        <f>+'[1]GuV 1011'!AI46</f>
        <v>0.822854764645901</v>
      </c>
      <c r="N46" s="196"/>
      <c r="O46" s="197"/>
      <c r="P46" s="198"/>
      <c r="Q46" s="198"/>
      <c r="R46" s="199">
        <f>'[1]GuV 0910'!AI46</f>
        <v>0.6750616563036029</v>
      </c>
      <c r="S46" s="182"/>
      <c r="T46" s="181"/>
      <c r="U46" s="146"/>
      <c r="V46" s="147"/>
      <c r="W46" s="110"/>
      <c r="X46" s="110"/>
    </row>
    <row r="47" spans="1:24" ht="15.75" thickTop="1">
      <c r="A47" s="125"/>
      <c r="B47" s="148"/>
      <c r="C47" s="148"/>
      <c r="D47" s="148"/>
      <c r="E47" s="148"/>
      <c r="F47" s="148"/>
      <c r="G47" s="148"/>
      <c r="H47" s="200"/>
      <c r="I47" s="134"/>
      <c r="J47" s="134"/>
      <c r="K47" s="148"/>
      <c r="L47" s="148"/>
      <c r="M47" s="182"/>
      <c r="N47" s="181"/>
      <c r="O47" s="148"/>
      <c r="P47" s="148"/>
      <c r="Q47" s="148"/>
      <c r="R47" s="182"/>
      <c r="S47" s="182"/>
      <c r="T47" s="181"/>
      <c r="U47" s="146"/>
      <c r="V47" s="119"/>
      <c r="W47" s="119"/>
      <c r="X47" s="147"/>
    </row>
    <row r="48" spans="1:24" ht="15.75" customHeight="1">
      <c r="A48" s="167" t="s">
        <v>73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137"/>
      <c r="M48" s="202"/>
      <c r="N48" s="119"/>
      <c r="O48" s="125"/>
      <c r="P48" s="137"/>
      <c r="Q48" s="137"/>
      <c r="R48" s="202"/>
      <c r="S48" s="162"/>
      <c r="T48" s="119"/>
      <c r="U48" s="203"/>
      <c r="V48" s="203"/>
      <c r="W48" s="203"/>
      <c r="X48" s="204"/>
    </row>
    <row r="49" spans="1:23" ht="15">
      <c r="A49" s="125"/>
      <c r="B49" s="125"/>
      <c r="C49" s="125"/>
      <c r="D49" s="125"/>
      <c r="E49" s="125"/>
      <c r="F49" s="125"/>
      <c r="G49" s="125"/>
      <c r="H49" s="125"/>
      <c r="I49" s="124"/>
      <c r="J49" s="124"/>
      <c r="K49" s="137"/>
      <c r="L49" s="137"/>
      <c r="M49" s="205"/>
      <c r="N49" s="119"/>
      <c r="O49" s="125"/>
      <c r="P49" s="137"/>
      <c r="Q49" s="137"/>
      <c r="R49" s="205"/>
      <c r="S49" s="162"/>
      <c r="T49" s="119"/>
      <c r="U49" s="119"/>
      <c r="V49" s="119"/>
      <c r="W49" s="119"/>
    </row>
    <row r="50" spans="1:23" ht="15">
      <c r="A50" s="125"/>
      <c r="B50" s="125"/>
      <c r="C50" s="125"/>
      <c r="D50" s="125"/>
      <c r="E50" s="125"/>
      <c r="F50" s="125"/>
      <c r="G50" s="125"/>
      <c r="H50" s="125"/>
      <c r="I50" s="124"/>
      <c r="J50" s="124"/>
      <c r="K50" s="137"/>
      <c r="L50" s="137"/>
      <c r="M50" s="205"/>
      <c r="N50" s="119"/>
      <c r="O50" s="125"/>
      <c r="P50" s="137"/>
      <c r="Q50" s="137"/>
      <c r="R50" s="137"/>
      <c r="S50" s="162"/>
      <c r="T50" s="119"/>
      <c r="U50" s="119"/>
      <c r="V50" s="119"/>
      <c r="W50" s="119"/>
    </row>
    <row r="51" spans="13:18" ht="15">
      <c r="M51" s="206"/>
      <c r="R51" s="206"/>
    </row>
    <row r="52" spans="13:15" ht="15">
      <c r="M52" s="193"/>
      <c r="N52" s="125"/>
      <c r="O52" s="125"/>
    </row>
    <row r="53" spans="13:15" ht="15">
      <c r="M53" s="193"/>
      <c r="N53" s="125"/>
      <c r="O53" s="125"/>
    </row>
    <row r="54" spans="1:14" ht="15">
      <c r="A54" s="110" t="s">
        <v>19</v>
      </c>
      <c r="M54" s="207"/>
      <c r="N54" s="110"/>
    </row>
    <row r="55" spans="13:14" ht="15">
      <c r="M55" s="207"/>
      <c r="N55" s="110"/>
    </row>
    <row r="56" spans="13:14" ht="15">
      <c r="M56" s="207"/>
      <c r="N56" s="110"/>
    </row>
    <row r="57" spans="13:14" ht="15">
      <c r="M57" s="207"/>
      <c r="N57" s="110"/>
    </row>
    <row r="58" spans="13:14" ht="15">
      <c r="M58" s="207"/>
      <c r="N58" s="110"/>
    </row>
  </sheetData>
  <sheetProtection/>
  <mergeCells count="9">
    <mergeCell ref="A44:G44"/>
    <mergeCell ref="A3:X3"/>
    <mergeCell ref="A2:X2"/>
    <mergeCell ref="K7:M7"/>
    <mergeCell ref="P7:R7"/>
    <mergeCell ref="K5:M5"/>
    <mergeCell ref="P5:R5"/>
    <mergeCell ref="K6:M6"/>
    <mergeCell ref="P6:R6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1">
      <selection activeCell="A1" sqref="A1:Z51"/>
    </sheetView>
  </sheetViews>
  <sheetFormatPr defaultColWidth="11.421875" defaultRowHeight="15"/>
  <cols>
    <col min="14" max="14" width="12.421875" style="0" customWidth="1"/>
  </cols>
  <sheetData>
    <row r="1" spans="1:26" ht="1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1"/>
      <c r="Z1" s="1"/>
    </row>
    <row r="2" spans="1:26" ht="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1"/>
      <c r="Z2" s="1"/>
    </row>
    <row r="3" spans="1:26" ht="15">
      <c r="A3" s="6"/>
      <c r="B3" s="6"/>
      <c r="C3" s="6"/>
      <c r="D3" s="6"/>
      <c r="E3" s="6"/>
      <c r="F3" s="6"/>
      <c r="G3" s="6"/>
      <c r="H3" s="6"/>
      <c r="I3" s="7"/>
      <c r="J3" s="7"/>
      <c r="K3" s="6"/>
      <c r="L3" s="6"/>
      <c r="M3" s="6"/>
      <c r="N3" s="8"/>
      <c r="O3" s="6"/>
      <c r="P3" s="6"/>
      <c r="Q3" s="6"/>
      <c r="R3" s="6"/>
      <c r="S3" s="7"/>
      <c r="T3" s="8"/>
      <c r="U3" s="9"/>
      <c r="V3" s="10"/>
      <c r="W3" s="9"/>
      <c r="X3" s="4"/>
      <c r="Y3" s="1"/>
      <c r="Z3" s="1"/>
    </row>
    <row r="4" spans="1:26" ht="15">
      <c r="A4" s="11"/>
      <c r="B4" s="12"/>
      <c r="C4" s="12"/>
      <c r="D4" s="13"/>
      <c r="E4" s="12"/>
      <c r="F4" s="12"/>
      <c r="G4" s="12"/>
      <c r="H4" s="12"/>
      <c r="I4" s="14"/>
      <c r="J4" s="14"/>
      <c r="K4" s="212"/>
      <c r="L4" s="212"/>
      <c r="M4" s="212"/>
      <c r="N4" s="9"/>
      <c r="O4" s="15"/>
      <c r="P4" s="212"/>
      <c r="Q4" s="212"/>
      <c r="R4" s="212"/>
      <c r="S4" s="16"/>
      <c r="T4" s="9"/>
      <c r="U4" s="9"/>
      <c r="V4" s="9"/>
      <c r="W4" s="9"/>
      <c r="X4" s="4"/>
      <c r="Y4" s="1"/>
      <c r="Z4" s="1"/>
    </row>
    <row r="5" spans="1:26" ht="15" customHeight="1">
      <c r="A5" s="17"/>
      <c r="B5" s="17"/>
      <c r="C5" s="17"/>
      <c r="D5" s="17"/>
      <c r="E5" s="17"/>
      <c r="F5" s="17"/>
      <c r="G5" s="17"/>
      <c r="H5" s="18"/>
      <c r="I5" s="19"/>
      <c r="J5" s="19"/>
      <c r="K5" s="213"/>
      <c r="L5" s="213"/>
      <c r="M5" s="213"/>
      <c r="N5" s="20"/>
      <c r="O5" s="17"/>
      <c r="P5" s="213"/>
      <c r="Q5" s="213"/>
      <c r="R5" s="213"/>
      <c r="S5" s="21"/>
      <c r="T5" s="20"/>
      <c r="U5" s="20"/>
      <c r="V5" s="20"/>
      <c r="W5" s="20"/>
      <c r="X5" s="91"/>
      <c r="Y5" s="22"/>
      <c r="Z5" s="22"/>
    </row>
    <row r="6" spans="1:26" ht="15">
      <c r="A6" s="6"/>
      <c r="B6" s="6"/>
      <c r="C6" s="6"/>
      <c r="D6" s="6"/>
      <c r="E6" s="6"/>
      <c r="F6" s="6"/>
      <c r="G6" s="6"/>
      <c r="H6" s="6"/>
      <c r="I6" s="23"/>
      <c r="J6" s="23"/>
      <c r="K6" s="208"/>
      <c r="L6" s="208"/>
      <c r="M6" s="208"/>
      <c r="N6" s="8"/>
      <c r="O6" s="6"/>
      <c r="P6" s="208"/>
      <c r="Q6" s="208"/>
      <c r="R6" s="208"/>
      <c r="S6" s="24"/>
      <c r="T6" s="8"/>
      <c r="U6" s="9"/>
      <c r="V6" s="9"/>
      <c r="W6" s="9"/>
      <c r="X6" s="4"/>
      <c r="Y6" s="25"/>
      <c r="Z6" s="25"/>
    </row>
    <row r="7" spans="1:26" ht="15">
      <c r="A7" s="15"/>
      <c r="B7" s="15"/>
      <c r="C7" s="15"/>
      <c r="D7" s="15"/>
      <c r="E7" s="15"/>
      <c r="F7" s="15"/>
      <c r="G7" s="15"/>
      <c r="H7" s="15"/>
      <c r="I7" s="14"/>
      <c r="J7" s="14"/>
      <c r="K7" s="26"/>
      <c r="L7" s="26"/>
      <c r="M7" s="27"/>
      <c r="N7" s="28"/>
      <c r="O7" s="29"/>
      <c r="P7" s="26"/>
      <c r="Q7" s="26"/>
      <c r="R7" s="27"/>
      <c r="S7" s="30"/>
      <c r="T7" s="28"/>
      <c r="U7" s="31"/>
      <c r="V7" s="32"/>
      <c r="W7" s="33"/>
      <c r="X7" s="92"/>
      <c r="Y7" s="1"/>
      <c r="Z7" s="1"/>
    </row>
    <row r="8" spans="1:26" ht="15">
      <c r="A8" s="15"/>
      <c r="B8" s="15"/>
      <c r="C8" s="15"/>
      <c r="D8" s="15"/>
      <c r="E8" s="15"/>
      <c r="F8" s="15"/>
      <c r="G8" s="15"/>
      <c r="H8" s="15"/>
      <c r="I8" s="14"/>
      <c r="J8" s="14"/>
      <c r="K8" s="26"/>
      <c r="L8" s="26"/>
      <c r="M8" s="27"/>
      <c r="N8" s="35"/>
      <c r="O8" s="36"/>
      <c r="P8" s="26"/>
      <c r="Q8" s="26"/>
      <c r="R8" s="27"/>
      <c r="S8" s="30"/>
      <c r="T8" s="35"/>
      <c r="U8" s="37"/>
      <c r="V8" s="38"/>
      <c r="W8" s="39"/>
      <c r="X8" s="93"/>
      <c r="Y8" s="1"/>
      <c r="Z8" s="1"/>
    </row>
    <row r="9" spans="1:26" ht="15">
      <c r="A9" s="40"/>
      <c r="B9" s="40"/>
      <c r="C9" s="40"/>
      <c r="D9" s="40"/>
      <c r="E9" s="40"/>
      <c r="F9" s="40"/>
      <c r="G9" s="41"/>
      <c r="H9" s="94"/>
      <c r="I9" s="43"/>
      <c r="J9" s="43"/>
      <c r="K9" s="44"/>
      <c r="L9" s="44"/>
      <c r="M9" s="44"/>
      <c r="N9" s="45"/>
      <c r="O9" s="46"/>
      <c r="P9" s="44"/>
      <c r="Q9" s="44"/>
      <c r="R9" s="44"/>
      <c r="S9" s="47"/>
      <c r="T9" s="45"/>
      <c r="U9" s="48"/>
      <c r="V9" s="49"/>
      <c r="W9" s="50"/>
      <c r="X9" s="95"/>
      <c r="Y9" s="51"/>
      <c r="Z9" s="96"/>
    </row>
    <row r="10" spans="1:26" ht="15">
      <c r="A10" s="40"/>
      <c r="B10" s="40"/>
      <c r="C10" s="40"/>
      <c r="D10" s="40"/>
      <c r="E10" s="40"/>
      <c r="F10" s="40"/>
      <c r="G10" s="41"/>
      <c r="H10" s="94"/>
      <c r="I10" s="43"/>
      <c r="J10" s="43"/>
      <c r="K10" s="44"/>
      <c r="L10" s="44"/>
      <c r="M10" s="44"/>
      <c r="N10" s="45"/>
      <c r="O10" s="46"/>
      <c r="P10" s="44"/>
      <c r="Q10" s="44"/>
      <c r="R10" s="44"/>
      <c r="S10" s="47"/>
      <c r="T10" s="45"/>
      <c r="U10" s="48"/>
      <c r="V10" s="49"/>
      <c r="W10" s="50"/>
      <c r="X10" s="95"/>
      <c r="Y10" s="51"/>
      <c r="Z10" s="96"/>
    </row>
    <row r="11" spans="1:26" ht="15">
      <c r="A11" s="15"/>
      <c r="B11" s="15"/>
      <c r="C11" s="15"/>
      <c r="D11" s="15"/>
      <c r="E11" s="15"/>
      <c r="F11" s="15"/>
      <c r="G11" s="15"/>
      <c r="H11" s="94"/>
      <c r="I11" s="14"/>
      <c r="J11" s="14"/>
      <c r="K11" s="26"/>
      <c r="L11" s="26"/>
      <c r="M11" s="52"/>
      <c r="N11" s="53"/>
      <c r="O11" s="36"/>
      <c r="P11" s="26"/>
      <c r="Q11" s="26"/>
      <c r="R11" s="52"/>
      <c r="S11" s="54"/>
      <c r="T11" s="53"/>
      <c r="U11" s="48"/>
      <c r="V11" s="49"/>
      <c r="W11" s="50"/>
      <c r="X11" s="95"/>
      <c r="Y11" s="1"/>
      <c r="Z11" s="96"/>
    </row>
    <row r="12" spans="1:26" ht="15">
      <c r="A12" s="15"/>
      <c r="B12" s="15"/>
      <c r="C12" s="15"/>
      <c r="D12" s="15"/>
      <c r="E12" s="15"/>
      <c r="F12" s="15"/>
      <c r="G12" s="15"/>
      <c r="H12" s="94"/>
      <c r="I12" s="14"/>
      <c r="J12" s="14"/>
      <c r="K12" s="26"/>
      <c r="L12" s="26"/>
      <c r="M12" s="54"/>
      <c r="N12" s="53"/>
      <c r="O12" s="36"/>
      <c r="P12" s="26"/>
      <c r="Q12" s="26"/>
      <c r="R12" s="54"/>
      <c r="S12" s="54"/>
      <c r="T12" s="53"/>
      <c r="U12" s="48"/>
      <c r="V12" s="49"/>
      <c r="W12" s="50"/>
      <c r="X12" s="95"/>
      <c r="Y12" s="1"/>
      <c r="Z12" s="96"/>
    </row>
    <row r="13" spans="1:26" ht="15">
      <c r="A13" s="40"/>
      <c r="B13" s="40"/>
      <c r="C13" s="40"/>
      <c r="D13" s="40"/>
      <c r="E13" s="40"/>
      <c r="F13" s="40"/>
      <c r="G13" s="40"/>
      <c r="H13" s="94"/>
      <c r="I13" s="23"/>
      <c r="J13" s="23"/>
      <c r="K13" s="44"/>
      <c r="L13" s="44"/>
      <c r="M13" s="55"/>
      <c r="N13" s="45"/>
      <c r="O13" s="46"/>
      <c r="P13" s="44"/>
      <c r="Q13" s="44"/>
      <c r="R13" s="55"/>
      <c r="S13" s="47"/>
      <c r="T13" s="45"/>
      <c r="U13" s="48"/>
      <c r="V13" s="49"/>
      <c r="W13" s="50"/>
      <c r="X13" s="95"/>
      <c r="Y13" s="51"/>
      <c r="Z13" s="51"/>
    </row>
    <row r="14" spans="1:26" ht="15">
      <c r="A14" s="40"/>
      <c r="B14" s="40"/>
      <c r="C14" s="40"/>
      <c r="D14" s="40"/>
      <c r="E14" s="40"/>
      <c r="F14" s="40"/>
      <c r="G14" s="40"/>
      <c r="H14" s="94"/>
      <c r="I14" s="23"/>
      <c r="J14" s="23"/>
      <c r="K14" s="44"/>
      <c r="L14" s="44"/>
      <c r="M14" s="44"/>
      <c r="N14" s="45"/>
      <c r="O14" s="46"/>
      <c r="P14" s="44"/>
      <c r="Q14" s="44"/>
      <c r="R14" s="44"/>
      <c r="S14" s="47"/>
      <c r="T14" s="45"/>
      <c r="U14" s="48"/>
      <c r="V14" s="49"/>
      <c r="W14" s="50"/>
      <c r="X14" s="95"/>
      <c r="Y14" s="51"/>
      <c r="Z14" s="51"/>
    </row>
    <row r="15" spans="1:26" ht="15">
      <c r="A15" s="15"/>
      <c r="B15" s="15"/>
      <c r="C15" s="15"/>
      <c r="D15" s="15"/>
      <c r="E15" s="15"/>
      <c r="F15" s="15"/>
      <c r="G15" s="15"/>
      <c r="H15" s="94"/>
      <c r="I15" s="14"/>
      <c r="J15" s="14"/>
      <c r="K15" s="26"/>
      <c r="L15" s="26"/>
      <c r="M15" s="26"/>
      <c r="N15" s="53"/>
      <c r="O15" s="36"/>
      <c r="P15" s="26"/>
      <c r="Q15" s="26"/>
      <c r="R15" s="26"/>
      <c r="S15" s="54"/>
      <c r="T15" s="53"/>
      <c r="U15" s="48"/>
      <c r="V15" s="49"/>
      <c r="W15" s="50"/>
      <c r="X15" s="95"/>
      <c r="Y15" s="1"/>
      <c r="Z15" s="1"/>
    </row>
    <row r="16" spans="1:26" ht="15">
      <c r="A16" s="15"/>
      <c r="B16" s="15"/>
      <c r="C16" s="15"/>
      <c r="D16" s="15"/>
      <c r="E16" s="15"/>
      <c r="F16" s="15"/>
      <c r="G16" s="15"/>
      <c r="H16" s="94"/>
      <c r="I16" s="14"/>
      <c r="J16" s="14"/>
      <c r="K16" s="26"/>
      <c r="L16" s="26"/>
      <c r="M16" s="26"/>
      <c r="N16" s="53"/>
      <c r="O16" s="36"/>
      <c r="P16" s="26"/>
      <c r="Q16" s="26"/>
      <c r="R16" s="26"/>
      <c r="S16" s="54"/>
      <c r="T16" s="53"/>
      <c r="U16" s="48"/>
      <c r="V16" s="49"/>
      <c r="W16" s="50"/>
      <c r="X16" s="95"/>
      <c r="Y16" s="1"/>
      <c r="Z16" s="1"/>
    </row>
    <row r="17" spans="1:26" ht="15">
      <c r="A17" s="15"/>
      <c r="B17" s="15"/>
      <c r="C17" s="15"/>
      <c r="D17" s="15"/>
      <c r="E17" s="15"/>
      <c r="F17" s="15"/>
      <c r="G17" s="15"/>
      <c r="H17" s="94"/>
      <c r="I17" s="14"/>
      <c r="J17" s="14"/>
      <c r="K17" s="26"/>
      <c r="L17" s="26"/>
      <c r="M17" s="26"/>
      <c r="N17" s="53"/>
      <c r="O17" s="36"/>
      <c r="P17" s="26"/>
      <c r="Q17" s="26"/>
      <c r="R17" s="26"/>
      <c r="S17" s="54"/>
      <c r="T17" s="53"/>
      <c r="U17" s="56"/>
      <c r="V17" s="49"/>
      <c r="W17" s="50"/>
      <c r="X17" s="97"/>
      <c r="Y17" s="1"/>
      <c r="Z17" s="1"/>
    </row>
    <row r="18" spans="1:26" ht="15">
      <c r="A18" s="15"/>
      <c r="B18" s="15"/>
      <c r="C18" s="15"/>
      <c r="D18" s="15"/>
      <c r="E18" s="15"/>
      <c r="F18" s="15"/>
      <c r="G18" s="15"/>
      <c r="H18" s="94"/>
      <c r="I18" s="14"/>
      <c r="J18" s="14"/>
      <c r="K18" s="54"/>
      <c r="L18" s="54"/>
      <c r="M18" s="26"/>
      <c r="N18" s="53"/>
      <c r="O18" s="36"/>
      <c r="P18" s="54"/>
      <c r="Q18" s="54"/>
      <c r="R18" s="26"/>
      <c r="S18" s="54"/>
      <c r="T18" s="53"/>
      <c r="U18" s="48"/>
      <c r="V18" s="49"/>
      <c r="W18" s="50"/>
      <c r="X18" s="95"/>
      <c r="Y18" s="1"/>
      <c r="Z18" s="98"/>
    </row>
    <row r="19" spans="1:26" ht="15">
      <c r="A19" s="15"/>
      <c r="B19" s="15"/>
      <c r="C19" s="15"/>
      <c r="D19" s="15"/>
      <c r="E19" s="15"/>
      <c r="F19" s="15"/>
      <c r="G19" s="15"/>
      <c r="H19" s="94"/>
      <c r="I19" s="14"/>
      <c r="J19" s="14"/>
      <c r="K19" s="54"/>
      <c r="L19" s="54"/>
      <c r="M19" s="26"/>
      <c r="N19" s="53"/>
      <c r="O19" s="36"/>
      <c r="P19" s="54"/>
      <c r="Q19" s="54"/>
      <c r="R19" s="26"/>
      <c r="S19" s="54"/>
      <c r="T19" s="53"/>
      <c r="U19" s="48"/>
      <c r="V19" s="49"/>
      <c r="W19" s="50"/>
      <c r="X19" s="95"/>
      <c r="Y19" s="1"/>
      <c r="Z19" s="98"/>
    </row>
    <row r="20" spans="1:26" ht="15">
      <c r="A20" s="15"/>
      <c r="B20" s="15"/>
      <c r="C20" s="15"/>
      <c r="D20" s="15"/>
      <c r="E20" s="15"/>
      <c r="F20" s="15"/>
      <c r="G20" s="15"/>
      <c r="H20" s="94"/>
      <c r="I20" s="43"/>
      <c r="J20" s="43"/>
      <c r="K20" s="26"/>
      <c r="L20" s="26"/>
      <c r="M20" s="26"/>
      <c r="N20" s="53"/>
      <c r="O20" s="36"/>
      <c r="P20" s="26"/>
      <c r="Q20" s="26"/>
      <c r="R20" s="52"/>
      <c r="S20" s="54"/>
      <c r="T20" s="53"/>
      <c r="U20" s="48"/>
      <c r="V20" s="49"/>
      <c r="W20" s="50"/>
      <c r="X20" s="95"/>
      <c r="Y20" s="1"/>
      <c r="Z20" s="1"/>
    </row>
    <row r="21" spans="1:26" ht="15">
      <c r="A21" s="15"/>
      <c r="B21" s="15"/>
      <c r="C21" s="15"/>
      <c r="D21" s="15"/>
      <c r="E21" s="15"/>
      <c r="F21" s="15"/>
      <c r="G21" s="15"/>
      <c r="H21" s="94"/>
      <c r="I21" s="43"/>
      <c r="J21" s="43"/>
      <c r="K21" s="26"/>
      <c r="L21" s="26"/>
      <c r="M21" s="26"/>
      <c r="N21" s="53"/>
      <c r="O21" s="36"/>
      <c r="P21" s="26"/>
      <c r="Q21" s="26"/>
      <c r="R21" s="54"/>
      <c r="S21" s="54"/>
      <c r="T21" s="53"/>
      <c r="U21" s="37"/>
      <c r="V21" s="49"/>
      <c r="W21" s="50"/>
      <c r="X21" s="93"/>
      <c r="Y21" s="1"/>
      <c r="Z21" s="1"/>
    </row>
    <row r="22" spans="1:26" ht="15">
      <c r="A22" s="57"/>
      <c r="B22" s="57"/>
      <c r="C22" s="57"/>
      <c r="D22" s="57"/>
      <c r="E22" s="57"/>
      <c r="F22" s="57"/>
      <c r="G22" s="57"/>
      <c r="H22" s="99"/>
      <c r="I22" s="58"/>
      <c r="J22" s="58"/>
      <c r="K22" s="60"/>
      <c r="L22" s="60"/>
      <c r="M22" s="59"/>
      <c r="N22" s="61"/>
      <c r="O22" s="62"/>
      <c r="P22" s="59"/>
      <c r="Q22" s="60"/>
      <c r="R22" s="59"/>
      <c r="S22" s="59"/>
      <c r="T22" s="61"/>
      <c r="U22" s="48"/>
      <c r="V22" s="49"/>
      <c r="W22" s="50"/>
      <c r="X22" s="95"/>
      <c r="Y22" s="63"/>
      <c r="Z22" s="98"/>
    </row>
    <row r="23" spans="1:26" ht="15">
      <c r="A23" s="57"/>
      <c r="B23" s="57"/>
      <c r="C23" s="57"/>
      <c r="D23" s="57"/>
      <c r="E23" s="57"/>
      <c r="F23" s="57"/>
      <c r="G23" s="57"/>
      <c r="H23" s="99"/>
      <c r="I23" s="58"/>
      <c r="J23" s="58"/>
      <c r="K23" s="60"/>
      <c r="L23" s="60"/>
      <c r="M23" s="59"/>
      <c r="N23" s="61"/>
      <c r="O23" s="62"/>
      <c r="P23" s="59"/>
      <c r="Q23" s="60"/>
      <c r="R23" s="59"/>
      <c r="S23" s="59"/>
      <c r="T23" s="61"/>
      <c r="U23" s="48"/>
      <c r="V23" s="49"/>
      <c r="W23" s="50"/>
      <c r="X23" s="95"/>
      <c r="Y23" s="63"/>
      <c r="Z23" s="98"/>
    </row>
    <row r="24" spans="1:26" ht="15">
      <c r="A24" s="15"/>
      <c r="B24" s="15"/>
      <c r="C24" s="15"/>
      <c r="D24" s="15"/>
      <c r="E24" s="15"/>
      <c r="F24" s="15"/>
      <c r="G24" s="15"/>
      <c r="H24" s="94"/>
      <c r="I24" s="43"/>
      <c r="J24" s="43"/>
      <c r="K24" s="26"/>
      <c r="L24" s="26"/>
      <c r="M24" s="54"/>
      <c r="N24" s="53"/>
      <c r="O24" s="36"/>
      <c r="P24" s="54"/>
      <c r="Q24" s="26"/>
      <c r="R24" s="54"/>
      <c r="S24" s="54"/>
      <c r="T24" s="53"/>
      <c r="U24" s="37"/>
      <c r="V24" s="49"/>
      <c r="W24" s="39"/>
      <c r="X24" s="93"/>
      <c r="Y24" s="1"/>
      <c r="Z24" s="1"/>
    </row>
    <row r="25" spans="1:26" ht="15">
      <c r="A25" s="40"/>
      <c r="B25" s="40"/>
      <c r="C25" s="40"/>
      <c r="D25" s="40"/>
      <c r="E25" s="40"/>
      <c r="F25" s="40"/>
      <c r="G25" s="40"/>
      <c r="H25" s="94"/>
      <c r="I25" s="23"/>
      <c r="J25" s="23"/>
      <c r="K25" s="66"/>
      <c r="L25" s="66"/>
      <c r="M25" s="66"/>
      <c r="N25" s="45"/>
      <c r="O25" s="46"/>
      <c r="P25" s="66"/>
      <c r="Q25" s="66"/>
      <c r="R25" s="66"/>
      <c r="S25" s="47"/>
      <c r="T25" s="45"/>
      <c r="U25" s="48"/>
      <c r="V25" s="49"/>
      <c r="W25" s="50"/>
      <c r="X25" s="95"/>
      <c r="Y25" s="51"/>
      <c r="Z25" s="51"/>
    </row>
    <row r="26" spans="1:26" ht="15">
      <c r="A26" s="15"/>
      <c r="B26" s="15"/>
      <c r="C26" s="15"/>
      <c r="D26" s="15"/>
      <c r="E26" s="15"/>
      <c r="F26" s="15"/>
      <c r="G26" s="15"/>
      <c r="H26" s="94"/>
      <c r="I26" s="14"/>
      <c r="J26" s="14"/>
      <c r="K26" s="26"/>
      <c r="L26" s="26"/>
      <c r="M26" s="26"/>
      <c r="N26" s="67"/>
      <c r="O26" s="36"/>
      <c r="P26" s="26"/>
      <c r="Q26" s="26"/>
      <c r="R26" s="26"/>
      <c r="S26" s="54"/>
      <c r="T26" s="67"/>
      <c r="U26" s="37"/>
      <c r="V26" s="38"/>
      <c r="W26" s="39"/>
      <c r="X26" s="93"/>
      <c r="Y26" s="1"/>
      <c r="Z26" s="1"/>
    </row>
    <row r="27" spans="1:26" ht="15">
      <c r="A27" s="15"/>
      <c r="B27" s="15"/>
      <c r="C27" s="15"/>
      <c r="D27" s="15"/>
      <c r="E27" s="15"/>
      <c r="F27" s="15"/>
      <c r="G27" s="15"/>
      <c r="H27" s="94"/>
      <c r="I27" s="14"/>
      <c r="J27" s="14"/>
      <c r="K27" s="26"/>
      <c r="L27" s="26"/>
      <c r="M27" s="26"/>
      <c r="N27" s="53"/>
      <c r="O27" s="36"/>
      <c r="P27" s="26"/>
      <c r="Q27" s="26"/>
      <c r="R27" s="54"/>
      <c r="S27" s="54"/>
      <c r="T27" s="53"/>
      <c r="U27" s="37"/>
      <c r="V27" s="49"/>
      <c r="W27" s="50"/>
      <c r="X27" s="93"/>
      <c r="Y27" s="1"/>
      <c r="Z27" s="1"/>
    </row>
    <row r="28" spans="1:26" ht="15">
      <c r="A28" s="15"/>
      <c r="B28" s="15"/>
      <c r="C28" s="15"/>
      <c r="D28" s="15"/>
      <c r="E28" s="15"/>
      <c r="F28" s="15"/>
      <c r="G28" s="15"/>
      <c r="H28" s="94"/>
      <c r="I28" s="14"/>
      <c r="J28" s="14"/>
      <c r="K28" s="26"/>
      <c r="L28" s="26"/>
      <c r="M28" s="26"/>
      <c r="N28" s="53"/>
      <c r="O28" s="36"/>
      <c r="P28" s="26"/>
      <c r="Q28" s="26"/>
      <c r="R28" s="54"/>
      <c r="S28" s="54"/>
      <c r="T28" s="53"/>
      <c r="U28" s="48"/>
      <c r="V28" s="49"/>
      <c r="W28" s="50"/>
      <c r="X28" s="95"/>
      <c r="Y28" s="1"/>
      <c r="Z28" s="98"/>
    </row>
    <row r="29" spans="1:26" ht="15">
      <c r="A29" s="15"/>
      <c r="B29" s="15"/>
      <c r="C29" s="15"/>
      <c r="D29" s="15"/>
      <c r="E29" s="15"/>
      <c r="F29" s="15"/>
      <c r="G29" s="15"/>
      <c r="H29" s="94"/>
      <c r="I29" s="14"/>
      <c r="J29" s="14"/>
      <c r="K29" s="26"/>
      <c r="L29" s="26"/>
      <c r="M29" s="26"/>
      <c r="N29" s="53"/>
      <c r="O29" s="36"/>
      <c r="P29" s="26"/>
      <c r="Q29" s="26"/>
      <c r="R29" s="54"/>
      <c r="S29" s="54"/>
      <c r="T29" s="53"/>
      <c r="U29" s="48"/>
      <c r="V29" s="49"/>
      <c r="W29" s="50"/>
      <c r="X29" s="95"/>
      <c r="Y29" s="1"/>
      <c r="Z29" s="98"/>
    </row>
    <row r="30" spans="1:26" ht="15">
      <c r="A30" s="15"/>
      <c r="B30" s="15"/>
      <c r="C30" s="15"/>
      <c r="D30" s="15"/>
      <c r="E30" s="15"/>
      <c r="F30" s="15"/>
      <c r="G30" s="15"/>
      <c r="H30" s="94"/>
      <c r="I30" s="14"/>
      <c r="J30" s="14"/>
      <c r="K30" s="26"/>
      <c r="L30" s="26"/>
      <c r="M30" s="26"/>
      <c r="N30" s="53"/>
      <c r="O30" s="36"/>
      <c r="P30" s="26"/>
      <c r="Q30" s="26"/>
      <c r="R30" s="54"/>
      <c r="S30" s="54"/>
      <c r="T30" s="53"/>
      <c r="U30" s="48"/>
      <c r="V30" s="49"/>
      <c r="W30" s="50"/>
      <c r="X30" s="95"/>
      <c r="Y30" s="1"/>
      <c r="Z30" s="98"/>
    </row>
    <row r="31" spans="1:26" ht="15">
      <c r="A31" s="15"/>
      <c r="B31" s="15"/>
      <c r="C31" s="15"/>
      <c r="D31" s="15"/>
      <c r="E31" s="15"/>
      <c r="F31" s="15"/>
      <c r="G31" s="15"/>
      <c r="H31" s="94"/>
      <c r="I31" s="14"/>
      <c r="J31" s="14"/>
      <c r="K31" s="26"/>
      <c r="L31" s="26"/>
      <c r="M31" s="52"/>
      <c r="N31" s="53"/>
      <c r="O31" s="69"/>
      <c r="P31" s="26"/>
      <c r="Q31" s="26"/>
      <c r="R31" s="52"/>
      <c r="S31" s="54"/>
      <c r="T31" s="53"/>
      <c r="U31" s="48"/>
      <c r="V31" s="49"/>
      <c r="W31" s="50"/>
      <c r="X31" s="95"/>
      <c r="Y31" s="1"/>
      <c r="Z31" s="1"/>
    </row>
    <row r="32" spans="1:26" ht="15">
      <c r="A32" s="15"/>
      <c r="B32" s="15"/>
      <c r="C32" s="15"/>
      <c r="D32" s="15"/>
      <c r="E32" s="15"/>
      <c r="F32" s="15"/>
      <c r="G32" s="15"/>
      <c r="H32" s="94"/>
      <c r="I32" s="14"/>
      <c r="J32" s="14"/>
      <c r="K32" s="26"/>
      <c r="L32" s="26"/>
      <c r="M32" s="54"/>
      <c r="N32" s="53"/>
      <c r="O32" s="69"/>
      <c r="P32" s="26"/>
      <c r="Q32" s="26"/>
      <c r="R32" s="54"/>
      <c r="S32" s="54"/>
      <c r="T32" s="53"/>
      <c r="U32" s="48"/>
      <c r="V32" s="49"/>
      <c r="W32" s="50"/>
      <c r="X32" s="95"/>
      <c r="Y32" s="1"/>
      <c r="Z32" s="1"/>
    </row>
    <row r="33" spans="1:26" ht="15">
      <c r="A33" s="40"/>
      <c r="B33" s="40"/>
      <c r="C33" s="40"/>
      <c r="D33" s="40"/>
      <c r="E33" s="40"/>
      <c r="F33" s="40"/>
      <c r="G33" s="40"/>
      <c r="H33" s="94"/>
      <c r="I33" s="23"/>
      <c r="J33" s="23"/>
      <c r="K33" s="44"/>
      <c r="L33" s="44"/>
      <c r="M33" s="44"/>
      <c r="N33" s="45"/>
      <c r="O33" s="46"/>
      <c r="P33" s="44"/>
      <c r="Q33" s="44"/>
      <c r="R33" s="44"/>
      <c r="S33" s="47"/>
      <c r="T33" s="45"/>
      <c r="U33" s="48"/>
      <c r="V33" s="49"/>
      <c r="W33" s="50"/>
      <c r="X33" s="95"/>
      <c r="Y33" s="51"/>
      <c r="Z33" s="51"/>
    </row>
    <row r="34" spans="1:26" ht="15">
      <c r="A34" s="15"/>
      <c r="B34" s="15"/>
      <c r="C34" s="15"/>
      <c r="D34" s="15"/>
      <c r="E34" s="15"/>
      <c r="F34" s="15"/>
      <c r="G34" s="15"/>
      <c r="H34" s="94"/>
      <c r="I34" s="14"/>
      <c r="J34" s="14"/>
      <c r="K34" s="26"/>
      <c r="L34" s="26"/>
      <c r="M34" s="26"/>
      <c r="N34" s="67"/>
      <c r="O34" s="36"/>
      <c r="P34" s="26"/>
      <c r="Q34" s="26"/>
      <c r="R34" s="26"/>
      <c r="S34" s="54"/>
      <c r="T34" s="67"/>
      <c r="U34" s="37"/>
      <c r="V34" s="38"/>
      <c r="W34" s="39"/>
      <c r="X34" s="93"/>
      <c r="Y34" s="1"/>
      <c r="Z34" s="1"/>
    </row>
    <row r="35" spans="1:26" ht="15">
      <c r="A35" s="15"/>
      <c r="B35" s="15"/>
      <c r="C35" s="15"/>
      <c r="D35" s="15"/>
      <c r="E35" s="15"/>
      <c r="F35" s="15"/>
      <c r="G35" s="15"/>
      <c r="H35" s="94"/>
      <c r="I35" s="14"/>
      <c r="J35" s="14"/>
      <c r="K35" s="26"/>
      <c r="L35" s="26"/>
      <c r="M35" s="26"/>
      <c r="N35" s="53"/>
      <c r="O35" s="69"/>
      <c r="P35" s="26"/>
      <c r="Q35" s="26"/>
      <c r="R35" s="26"/>
      <c r="S35" s="54"/>
      <c r="T35" s="53"/>
      <c r="U35" s="48"/>
      <c r="V35" s="49"/>
      <c r="W35" s="50"/>
      <c r="X35" s="95"/>
      <c r="Y35" s="1"/>
      <c r="Z35" s="1"/>
    </row>
    <row r="36" spans="1:26" ht="15">
      <c r="A36" s="15"/>
      <c r="B36" s="15"/>
      <c r="C36" s="15"/>
      <c r="D36" s="15"/>
      <c r="E36" s="15"/>
      <c r="F36" s="15"/>
      <c r="G36" s="15"/>
      <c r="H36" s="94"/>
      <c r="I36" s="14"/>
      <c r="J36" s="14"/>
      <c r="K36" s="26"/>
      <c r="L36" s="26"/>
      <c r="M36" s="26"/>
      <c r="N36" s="53"/>
      <c r="O36" s="69"/>
      <c r="P36" s="26"/>
      <c r="Q36" s="26"/>
      <c r="R36" s="26"/>
      <c r="S36" s="54"/>
      <c r="T36" s="53"/>
      <c r="U36" s="48"/>
      <c r="V36" s="49"/>
      <c r="W36" s="50"/>
      <c r="X36" s="95"/>
      <c r="Y36" s="1"/>
      <c r="Z36" s="1"/>
    </row>
    <row r="37" spans="1:26" ht="15.75" thickBot="1">
      <c r="A37" s="40"/>
      <c r="B37" s="40"/>
      <c r="C37" s="40"/>
      <c r="D37" s="40"/>
      <c r="E37" s="15"/>
      <c r="F37" s="15"/>
      <c r="G37" s="15"/>
      <c r="H37" s="94"/>
      <c r="I37" s="14"/>
      <c r="J37" s="14"/>
      <c r="K37" s="26"/>
      <c r="L37" s="26"/>
      <c r="M37" s="70"/>
      <c r="N37" s="53"/>
      <c r="O37" s="46"/>
      <c r="P37" s="47"/>
      <c r="Q37" s="47"/>
      <c r="R37" s="70"/>
      <c r="S37" s="54"/>
      <c r="T37" s="53"/>
      <c r="U37" s="48"/>
      <c r="V37" s="49"/>
      <c r="W37" s="50"/>
      <c r="X37" s="95"/>
      <c r="Y37" s="1"/>
      <c r="Z37" s="98"/>
    </row>
    <row r="38" spans="1:26" ht="15.75" thickTop="1">
      <c r="A38" s="15"/>
      <c r="B38" s="15"/>
      <c r="C38" s="15"/>
      <c r="D38" s="15"/>
      <c r="E38" s="15"/>
      <c r="F38" s="15"/>
      <c r="G38" s="15"/>
      <c r="H38" s="94"/>
      <c r="I38" s="14"/>
      <c r="J38" s="14"/>
      <c r="K38" s="26"/>
      <c r="L38" s="26"/>
      <c r="M38" s="26"/>
      <c r="N38" s="53"/>
      <c r="O38" s="69"/>
      <c r="P38" s="26"/>
      <c r="Q38" s="26"/>
      <c r="R38" s="26"/>
      <c r="S38" s="54"/>
      <c r="T38" s="53"/>
      <c r="U38" s="48"/>
      <c r="V38" s="49"/>
      <c r="W38" s="50"/>
      <c r="X38" s="95"/>
      <c r="Y38" s="1"/>
      <c r="Z38" s="1"/>
    </row>
    <row r="39" spans="1:26" ht="15">
      <c r="A39" s="15"/>
      <c r="B39" s="15"/>
      <c r="C39" s="15"/>
      <c r="D39" s="15"/>
      <c r="E39" s="15"/>
      <c r="F39" s="15"/>
      <c r="G39" s="15"/>
      <c r="H39" s="94"/>
      <c r="I39" s="14"/>
      <c r="J39" s="14"/>
      <c r="K39" s="26"/>
      <c r="L39" s="26"/>
      <c r="M39" s="26"/>
      <c r="N39" s="53"/>
      <c r="O39" s="69"/>
      <c r="P39" s="26"/>
      <c r="Q39" s="26"/>
      <c r="R39" s="26"/>
      <c r="S39" s="54"/>
      <c r="T39" s="53"/>
      <c r="U39" s="48"/>
      <c r="V39" s="49"/>
      <c r="W39" s="50"/>
      <c r="X39" s="95"/>
      <c r="Y39" s="1"/>
      <c r="Z39" s="1"/>
    </row>
    <row r="40" spans="1:26" ht="15">
      <c r="A40" s="15"/>
      <c r="B40" s="15"/>
      <c r="C40" s="15"/>
      <c r="D40" s="15"/>
      <c r="E40" s="15"/>
      <c r="F40" s="15"/>
      <c r="G40" s="15"/>
      <c r="H40" s="94"/>
      <c r="I40" s="14"/>
      <c r="J40" s="14"/>
      <c r="K40" s="26"/>
      <c r="L40" s="26"/>
      <c r="M40" s="26"/>
      <c r="N40" s="71"/>
      <c r="O40" s="69"/>
      <c r="P40" s="26"/>
      <c r="Q40" s="26"/>
      <c r="R40" s="26"/>
      <c r="S40" s="54"/>
      <c r="T40" s="53"/>
      <c r="U40" s="48"/>
      <c r="V40" s="49"/>
      <c r="W40" s="50"/>
      <c r="X40" s="95"/>
      <c r="Y40" s="1"/>
      <c r="Z40" s="1"/>
    </row>
    <row r="41" spans="1:26" ht="15">
      <c r="A41" s="15"/>
      <c r="B41" s="15"/>
      <c r="C41" s="15"/>
      <c r="D41" s="15"/>
      <c r="E41" s="15"/>
      <c r="F41" s="15"/>
      <c r="G41" s="15"/>
      <c r="H41" s="94"/>
      <c r="I41" s="14"/>
      <c r="J41" s="14"/>
      <c r="K41" s="26"/>
      <c r="L41" s="26"/>
      <c r="M41" s="26"/>
      <c r="N41" s="71"/>
      <c r="O41" s="69"/>
      <c r="P41" s="26"/>
      <c r="Q41" s="26"/>
      <c r="R41" s="26"/>
      <c r="S41" s="54"/>
      <c r="T41" s="71"/>
      <c r="U41" s="48"/>
      <c r="V41" s="49"/>
      <c r="W41" s="50"/>
      <c r="X41" s="95"/>
      <c r="Y41" s="1"/>
      <c r="Z41" s="1"/>
    </row>
    <row r="42" spans="1:26" ht="15">
      <c r="A42" s="40"/>
      <c r="B42" s="40"/>
      <c r="C42" s="40"/>
      <c r="D42" s="44"/>
      <c r="E42" s="40"/>
      <c r="F42" s="40"/>
      <c r="G42" s="40"/>
      <c r="H42" s="94"/>
      <c r="I42" s="23"/>
      <c r="J42" s="23"/>
      <c r="K42" s="47"/>
      <c r="L42" s="47"/>
      <c r="M42" s="72"/>
      <c r="N42" s="73"/>
      <c r="O42" s="40"/>
      <c r="P42" s="47"/>
      <c r="Q42" s="47"/>
      <c r="R42" s="72"/>
      <c r="S42" s="74"/>
      <c r="T42" s="73"/>
      <c r="U42" s="75"/>
      <c r="V42" s="49"/>
      <c r="W42" s="50"/>
      <c r="X42" s="100"/>
      <c r="Y42" s="1"/>
      <c r="Z42" s="1"/>
    </row>
    <row r="43" spans="1:26" ht="15" customHeight="1">
      <c r="A43" s="209"/>
      <c r="B43" s="209"/>
      <c r="C43" s="209"/>
      <c r="D43" s="209"/>
      <c r="E43" s="209"/>
      <c r="F43" s="209"/>
      <c r="G43" s="209"/>
      <c r="H43" s="101"/>
      <c r="I43" s="23"/>
      <c r="J43" s="23"/>
      <c r="K43" s="76"/>
      <c r="L43" s="76"/>
      <c r="M43" s="77"/>
      <c r="N43" s="78"/>
      <c r="O43" s="79"/>
      <c r="P43" s="77"/>
      <c r="Q43" s="77"/>
      <c r="R43" s="77"/>
      <c r="S43" s="80"/>
      <c r="T43" s="81"/>
      <c r="U43" s="48"/>
      <c r="V43" s="49"/>
      <c r="W43" s="50"/>
      <c r="X43" s="95"/>
      <c r="Y43" s="82"/>
      <c r="Z43" s="82"/>
    </row>
    <row r="44" spans="1:26" ht="15">
      <c r="A44" s="15"/>
      <c r="B44" s="15"/>
      <c r="C44" s="15"/>
      <c r="D44" s="26"/>
      <c r="E44" s="15"/>
      <c r="F44" s="15"/>
      <c r="G44" s="15"/>
      <c r="H44" s="94"/>
      <c r="I44" s="14"/>
      <c r="J44" s="14"/>
      <c r="K44" s="54"/>
      <c r="L44" s="54"/>
      <c r="M44" s="83"/>
      <c r="N44" s="9"/>
      <c r="O44" s="15"/>
      <c r="P44" s="54"/>
      <c r="Q44" s="54"/>
      <c r="R44" s="83"/>
      <c r="S44" s="84"/>
      <c r="T44" s="9"/>
      <c r="U44" s="37"/>
      <c r="V44" s="38"/>
      <c r="W44" s="39"/>
      <c r="X44" s="93"/>
      <c r="Y44" s="1"/>
      <c r="Z44" s="1"/>
    </row>
    <row r="45" spans="1:26" ht="15.75" thickBot="1">
      <c r="A45" s="15"/>
      <c r="B45" s="40"/>
      <c r="C45" s="40"/>
      <c r="D45" s="40"/>
      <c r="E45" s="40"/>
      <c r="F45" s="40"/>
      <c r="G45" s="40"/>
      <c r="H45" s="94"/>
      <c r="I45" s="23"/>
      <c r="J45" s="23"/>
      <c r="K45" s="47"/>
      <c r="L45" s="47"/>
      <c r="M45" s="85"/>
      <c r="N45" s="102"/>
      <c r="O45" s="103"/>
      <c r="P45" s="104"/>
      <c r="Q45" s="104"/>
      <c r="R45" s="105"/>
      <c r="S45" s="74"/>
      <c r="T45" s="73"/>
      <c r="U45" s="37"/>
      <c r="V45" s="86"/>
      <c r="W45" s="87"/>
      <c r="X45" s="93"/>
      <c r="Y45" s="1"/>
      <c r="Z45" s="1"/>
    </row>
    <row r="46" spans="1:26" ht="15.75" thickTop="1">
      <c r="A46" s="15"/>
      <c r="B46" s="40"/>
      <c r="C46" s="40"/>
      <c r="D46" s="40"/>
      <c r="E46" s="40"/>
      <c r="F46" s="40"/>
      <c r="G46" s="40"/>
      <c r="H46" s="106"/>
      <c r="I46" s="23"/>
      <c r="J46" s="23"/>
      <c r="K46" s="40"/>
      <c r="L46" s="40"/>
      <c r="M46" s="74"/>
      <c r="N46" s="73"/>
      <c r="O46" s="40"/>
      <c r="P46" s="40"/>
      <c r="Q46" s="40"/>
      <c r="R46" s="74"/>
      <c r="S46" s="74"/>
      <c r="T46" s="73"/>
      <c r="U46" s="37"/>
      <c r="V46" s="9"/>
      <c r="W46" s="9"/>
      <c r="X46" s="93"/>
      <c r="Y46" s="1"/>
      <c r="Z46" s="1"/>
    </row>
    <row r="47" spans="1:26" ht="15">
      <c r="A47" s="5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26"/>
      <c r="M47" s="107"/>
      <c r="N47" s="9"/>
      <c r="O47" s="15"/>
      <c r="P47" s="26"/>
      <c r="Q47" s="26"/>
      <c r="R47" s="107"/>
      <c r="S47" s="54"/>
      <c r="T47" s="9"/>
      <c r="U47" s="89"/>
      <c r="V47" s="89"/>
      <c r="W47" s="89"/>
      <c r="X47" s="108"/>
      <c r="Y47" s="1"/>
      <c r="Z47" s="1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4"/>
      <c r="J48" s="14"/>
      <c r="K48" s="26"/>
      <c r="L48" s="26"/>
      <c r="M48" s="90"/>
      <c r="N48" s="9"/>
      <c r="O48" s="15"/>
      <c r="P48" s="26"/>
      <c r="Q48" s="26"/>
      <c r="R48" s="90"/>
      <c r="S48" s="54"/>
      <c r="T48" s="9"/>
      <c r="U48" s="9"/>
      <c r="V48" s="9"/>
      <c r="W48" s="9"/>
      <c r="X48" s="4"/>
      <c r="Y48" s="1"/>
      <c r="Z48" s="1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4"/>
      <c r="J49" s="14"/>
      <c r="K49" s="26"/>
      <c r="L49" s="26"/>
      <c r="M49" s="90"/>
      <c r="N49" s="9"/>
      <c r="O49" s="15"/>
      <c r="P49" s="26"/>
      <c r="Q49" s="26"/>
      <c r="R49" s="26"/>
      <c r="S49" s="54"/>
      <c r="T49" s="9"/>
      <c r="U49" s="9"/>
      <c r="V49" s="9"/>
      <c r="W49" s="9"/>
      <c r="X49" s="4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2"/>
      <c r="J50" s="2"/>
      <c r="K50" s="3"/>
      <c r="L50" s="3"/>
      <c r="M50" s="109"/>
      <c r="N50" s="4"/>
      <c r="O50" s="1"/>
      <c r="P50" s="3"/>
      <c r="Q50" s="3"/>
      <c r="R50" s="109"/>
      <c r="S50" s="5"/>
      <c r="T50" s="4"/>
      <c r="U50" s="4"/>
      <c r="V50" s="4"/>
      <c r="W50" s="4"/>
      <c r="X50" s="4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2"/>
      <c r="J51" s="2"/>
      <c r="K51" s="3"/>
      <c r="L51" s="3"/>
      <c r="M51" s="83"/>
      <c r="N51" s="15"/>
      <c r="O51" s="15"/>
      <c r="P51" s="3"/>
      <c r="Q51" s="3"/>
      <c r="R51" s="3"/>
      <c r="S51" s="5"/>
      <c r="T51" s="4"/>
      <c r="U51" s="4"/>
      <c r="V51" s="4"/>
      <c r="W51" s="4"/>
      <c r="X51" s="4"/>
      <c r="Y51" s="1"/>
      <c r="Z51" s="1"/>
    </row>
  </sheetData>
  <sheetProtection/>
  <mergeCells count="9">
    <mergeCell ref="K6:M6"/>
    <mergeCell ref="P6:R6"/>
    <mergeCell ref="A43:G43"/>
    <mergeCell ref="A1:X1"/>
    <mergeCell ref="A2:X2"/>
    <mergeCell ref="K4:M4"/>
    <mergeCell ref="P4:R4"/>
    <mergeCell ref="K5:M5"/>
    <mergeCell ref="P5:R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 Zeiss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Boose, Lisa</dc:creator>
  <cp:keywords/>
  <dc:description/>
  <cp:lastModifiedBy>Kerstin Michler</cp:lastModifiedBy>
  <dcterms:created xsi:type="dcterms:W3CDTF">2011-11-21T12:37:20Z</dcterms:created>
  <dcterms:modified xsi:type="dcterms:W3CDTF">2011-12-06T15:10:20Z</dcterms:modified>
  <cp:category/>
  <cp:version/>
  <cp:contentType/>
  <cp:contentStatus/>
</cp:coreProperties>
</file>